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kotarski\Desktop\FINANCIJSKI IZVJEŠTAJI\2025\FINA OBRASCI 12-2025\Knjižnica\"/>
    </mc:Choice>
  </mc:AlternateContent>
  <xr:revisionPtr revIDLastSave="0" documentId="13_ncr:1_{EA280975-92AC-479B-8796-4C246D7925CC}"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E327" i="9"/>
  <c r="B327" i="9" s="1"/>
  <c r="H326" i="9"/>
  <c r="G326" i="9"/>
  <c r="E326" i="9" s="1"/>
  <c r="B326" i="9" s="1"/>
  <c r="F326" i="9"/>
  <c r="H325" i="9"/>
  <c r="E325" i="9" s="1"/>
  <c r="B325" i="9" s="1"/>
  <c r="G325" i="9"/>
  <c r="F325" i="9"/>
  <c r="H324" i="9"/>
  <c r="G324" i="9"/>
  <c r="F324" i="9"/>
  <c r="E324" i="9"/>
  <c r="B324" i="9" s="1"/>
  <c r="H323" i="9"/>
  <c r="G323" i="9"/>
  <c r="F323" i="9"/>
  <c r="E323" i="9"/>
  <c r="H322" i="9"/>
  <c r="G322" i="9"/>
  <c r="E322" i="9" s="1"/>
  <c r="B322" i="9" s="1"/>
  <c r="F322" i="9"/>
  <c r="H321" i="9"/>
  <c r="E321" i="9" s="1"/>
  <c r="G321" i="9"/>
  <c r="F321" i="9"/>
  <c r="B321" i="9"/>
  <c r="H320" i="9"/>
  <c r="E320" i="9" s="1"/>
  <c r="B320" i="9" s="1"/>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E292" i="9"/>
  <c r="B292" i="9"/>
  <c r="M291" i="9"/>
  <c r="L291" i="9"/>
  <c r="F291" i="9"/>
  <c r="E291" i="9"/>
  <c r="B291" i="9" s="1"/>
  <c r="M290" i="9"/>
  <c r="L290" i="9"/>
  <c r="F290" i="9"/>
  <c r="E290" i="9"/>
  <c r="B290" i="9" s="1"/>
  <c r="M289" i="9"/>
  <c r="L289" i="9"/>
  <c r="F289" i="9" s="1"/>
  <c r="B289" i="9" s="1"/>
  <c r="E289" i="9"/>
  <c r="M288" i="9"/>
  <c r="L288" i="9"/>
  <c r="E288" i="9"/>
  <c r="M287" i="9"/>
  <c r="L287" i="9"/>
  <c r="F287" i="9"/>
  <c r="E287" i="9"/>
  <c r="B287" i="9" s="1"/>
  <c r="M286" i="9"/>
  <c r="L286" i="9"/>
  <c r="F286" i="9"/>
  <c r="E286" i="9"/>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E280" i="9"/>
  <c r="M279" i="9"/>
  <c r="L279" i="9"/>
  <c r="F279" i="9"/>
  <c r="E279" i="9"/>
  <c r="B279" i="9" s="1"/>
  <c r="M278" i="9"/>
  <c r="L278" i="9"/>
  <c r="F278" i="9"/>
  <c r="B278" i="9" s="1"/>
  <c r="E278" i="9"/>
  <c r="M277" i="9"/>
  <c r="L277" i="9"/>
  <c r="F277" i="9" s="1"/>
  <c r="B277" i="9" s="1"/>
  <c r="E277" i="9"/>
  <c r="M276" i="9"/>
  <c r="L276" i="9"/>
  <c r="F276" i="9" s="1"/>
  <c r="E276" i="9"/>
  <c r="B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E248" i="9"/>
  <c r="M247" i="9"/>
  <c r="L247" i="9"/>
  <c r="F247" i="9" s="1"/>
  <c r="E247" i="9"/>
  <c r="B247" i="9" s="1"/>
  <c r="M246" i="9"/>
  <c r="L246" i="9"/>
  <c r="F246" i="9"/>
  <c r="B246" i="9" s="1"/>
  <c r="E246" i="9"/>
  <c r="M245" i="9"/>
  <c r="L245" i="9"/>
  <c r="F245" i="9" s="1"/>
  <c r="E245" i="9"/>
  <c r="M244" i="9"/>
  <c r="L244" i="9"/>
  <c r="E244" i="9"/>
  <c r="M243" i="9"/>
  <c r="L243" i="9"/>
  <c r="F243" i="9" s="1"/>
  <c r="E243" i="9"/>
  <c r="B243" i="9" s="1"/>
  <c r="M242" i="9"/>
  <c r="F242" i="9" s="1"/>
  <c r="L242" i="9"/>
  <c r="E242" i="9"/>
  <c r="M241" i="9"/>
  <c r="L241" i="9"/>
  <c r="F241" i="9" s="1"/>
  <c r="E241" i="9"/>
  <c r="M240" i="9"/>
  <c r="L240" i="9"/>
  <c r="E240" i="9"/>
  <c r="M239" i="9"/>
  <c r="L239" i="9"/>
  <c r="E239" i="9"/>
  <c r="M238" i="9"/>
  <c r="F238" i="9" s="1"/>
  <c r="B238" i="9" s="1"/>
  <c r="L238" i="9"/>
  <c r="E238" i="9"/>
  <c r="M237" i="9"/>
  <c r="L237" i="9"/>
  <c r="F237" i="9" s="1"/>
  <c r="E237" i="9"/>
  <c r="M236" i="9"/>
  <c r="L236" i="9"/>
  <c r="E236" i="9"/>
  <c r="M235" i="9"/>
  <c r="L235" i="9"/>
  <c r="F235" i="9" s="1"/>
  <c r="E235" i="9"/>
  <c r="B235" i="9" s="1"/>
  <c r="M234" i="9"/>
  <c r="L234" i="9"/>
  <c r="F234" i="9"/>
  <c r="E234" i="9"/>
  <c r="B234" i="9" s="1"/>
  <c r="M233" i="9"/>
  <c r="L233" i="9"/>
  <c r="F233" i="9" s="1"/>
  <c r="E233" i="9"/>
  <c r="M232" i="9"/>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F169" i="9"/>
  <c r="H168" i="9"/>
  <c r="G168" i="9"/>
  <c r="F168" i="9"/>
  <c r="E168" i="9"/>
  <c r="B168" i="9" s="1"/>
  <c r="H167" i="9"/>
  <c r="E167" i="9" s="1"/>
  <c r="G167" i="9"/>
  <c r="F167" i="9"/>
  <c r="H166" i="9"/>
  <c r="G166" i="9"/>
  <c r="E166" i="9" s="1"/>
  <c r="B166" i="9" s="1"/>
  <c r="F166" i="9"/>
  <c r="H165" i="9"/>
  <c r="G165" i="9"/>
  <c r="E165" i="9" s="1"/>
  <c r="B165" i="9" s="1"/>
  <c r="F165" i="9"/>
  <c r="H164" i="9"/>
  <c r="G164" i="9"/>
  <c r="F164" i="9"/>
  <c r="E164" i="9"/>
  <c r="B164" i="9" s="1"/>
  <c r="H163" i="9"/>
  <c r="E163" i="9" s="1"/>
  <c r="G163" i="9"/>
  <c r="F163" i="9"/>
  <c r="H162" i="9"/>
  <c r="G162" i="9"/>
  <c r="E162" i="9" s="1"/>
  <c r="B162" i="9" s="1"/>
  <c r="F162" i="9"/>
  <c r="H161" i="9"/>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G143" i="9"/>
  <c r="F143" i="9"/>
  <c r="H142" i="9"/>
  <c r="G142" i="9"/>
  <c r="E142" i="9" s="1"/>
  <c r="B142" i="9" s="1"/>
  <c r="F142" i="9"/>
  <c r="H141" i="9"/>
  <c r="G141" i="9"/>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G127" i="9"/>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G119" i="9"/>
  <c r="F119" i="9"/>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F98" i="9"/>
  <c r="B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F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B58" i="9" s="1"/>
  <c r="F58" i="9"/>
  <c r="H57" i="9"/>
  <c r="E57" i="9" s="1"/>
  <c r="B57" i="9" s="1"/>
  <c r="G57" i="9"/>
  <c r="F57" i="9"/>
  <c r="H56" i="9"/>
  <c r="G56" i="9"/>
  <c r="F56" i="9"/>
  <c r="E56" i="9"/>
  <c r="H55" i="9"/>
  <c r="G55" i="9"/>
  <c r="F55" i="9"/>
  <c r="H54" i="9"/>
  <c r="G54" i="9"/>
  <c r="F54" i="9"/>
  <c r="H53" i="9"/>
  <c r="G53" i="9"/>
  <c r="F53" i="9"/>
  <c r="E53" i="9"/>
  <c r="B53" i="9" s="1"/>
  <c r="H52" i="9"/>
  <c r="E52" i="9" s="1"/>
  <c r="B52" i="9" s="1"/>
  <c r="G52" i="9"/>
  <c r="F52" i="9"/>
  <c r="H51" i="9"/>
  <c r="G51" i="9"/>
  <c r="F51" i="9"/>
  <c r="H50" i="9"/>
  <c r="G50" i="9"/>
  <c r="F50" i="9"/>
  <c r="H49" i="9"/>
  <c r="E49" i="9" s="1"/>
  <c r="B49" i="9" s="1"/>
  <c r="G49" i="9"/>
  <c r="F49" i="9"/>
  <c r="H48" i="9"/>
  <c r="G48" i="9"/>
  <c r="F48" i="9"/>
  <c r="E48" i="9"/>
  <c r="B48" i="9" s="1"/>
  <c r="H47" i="9"/>
  <c r="G47" i="9"/>
  <c r="E47" i="9" s="1"/>
  <c r="B47" i="9" s="1"/>
  <c r="F47" i="9"/>
  <c r="H46" i="9"/>
  <c r="G46" i="9"/>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F38" i="9"/>
  <c r="H37" i="9"/>
  <c r="G37" i="9"/>
  <c r="F37" i="9"/>
  <c r="H36" i="9"/>
  <c r="G36" i="9"/>
  <c r="F36" i="9"/>
  <c r="H35" i="9"/>
  <c r="G35" i="9"/>
  <c r="F35" i="9"/>
  <c r="H34" i="9"/>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E26" i="9" s="1"/>
  <c r="B26" i="9" s="1"/>
  <c r="F26" i="9"/>
  <c r="H25" i="9"/>
  <c r="G25" i="9"/>
  <c r="F25" i="9"/>
  <c r="E25" i="9"/>
  <c r="B25" i="9" s="1"/>
  <c r="F24" i="9"/>
  <c r="F4" i="9"/>
  <c r="O3" i="9"/>
  <c r="G296" i="9" s="1"/>
  <c r="E296" i="9" s="1"/>
  <c r="I3" i="9"/>
  <c r="H3" i="9"/>
  <c r="G3" i="9"/>
  <c r="D104" i="8"/>
  <c r="C1681" i="1" s="1"/>
  <c r="H1681" i="1" s="1"/>
  <c r="D97" i="8"/>
  <c r="D92" i="8"/>
  <c r="D87" i="8"/>
  <c r="D82" i="8"/>
  <c r="D77" i="8"/>
  <c r="D72" i="8"/>
  <c r="D67" i="8"/>
  <c r="D62" i="8"/>
  <c r="D57" i="8"/>
  <c r="D52" i="8"/>
  <c r="D46" i="8"/>
  <c r="D37" i="8"/>
  <c r="D27" i="8"/>
  <c r="D25" i="8" s="1"/>
  <c r="C1602" i="1" s="1"/>
  <c r="D18" i="8"/>
  <c r="D8" i="8"/>
  <c r="C1585" i="1" s="1"/>
  <c r="D6" i="8"/>
  <c r="C1583" i="1" s="1"/>
  <c r="E44" i="7"/>
  <c r="D44" i="7"/>
  <c r="E39" i="7"/>
  <c r="D39" i="7"/>
  <c r="D38" i="7" s="1"/>
  <c r="H35" i="3" s="1"/>
  <c r="E38" i="7"/>
  <c r="E30" i="7"/>
  <c r="D30" i="7"/>
  <c r="E23" i="7"/>
  <c r="E22" i="7" s="1"/>
  <c r="D23" i="7"/>
  <c r="D22" i="7"/>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E255" i="5" s="1"/>
  <c r="D1259"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E427" i="4"/>
  <c r="D427" i="4"/>
  <c r="D648" i="4" s="1"/>
  <c r="E426" i="4"/>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61" i="4"/>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D131" i="1" s="1"/>
  <c r="D135" i="4"/>
  <c r="D134" i="4" s="1"/>
  <c r="F133" i="4"/>
  <c r="F132" i="4"/>
  <c r="F131" i="4"/>
  <c r="F130" i="4"/>
  <c r="E129" i="4"/>
  <c r="D129" i="4"/>
  <c r="F128" i="4"/>
  <c r="F127" i="4"/>
  <c r="F126" i="4"/>
  <c r="E126" i="4"/>
  <c r="E125" i="4" s="1"/>
  <c r="D121" i="1" s="1"/>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C1683" i="1"/>
  <c r="H1683" i="1" s="1"/>
  <c r="C1682" i="1"/>
  <c r="G1682" i="1" s="1"/>
  <c r="H1680" i="1"/>
  <c r="C1680" i="1"/>
  <c r="G1680" i="1" s="1"/>
  <c r="G1679" i="1"/>
  <c r="C1679" i="1"/>
  <c r="H1679" i="1" s="1"/>
  <c r="H1678" i="1"/>
  <c r="C1678" i="1"/>
  <c r="G1678" i="1" s="1"/>
  <c r="H1677" i="1"/>
  <c r="G1677" i="1"/>
  <c r="C1677" i="1"/>
  <c r="C1676" i="1"/>
  <c r="G1676" i="1" s="1"/>
  <c r="G1675" i="1"/>
  <c r="C1675" i="1"/>
  <c r="H1675" i="1" s="1"/>
  <c r="C1674" i="1"/>
  <c r="G1674" i="1" s="1"/>
  <c r="H1673" i="1"/>
  <c r="G1673" i="1"/>
  <c r="C1673" i="1"/>
  <c r="G1672" i="1"/>
  <c r="C1672" i="1"/>
  <c r="H1672" i="1" s="1"/>
  <c r="C1671" i="1"/>
  <c r="H1671" i="1" s="1"/>
  <c r="H1670" i="1"/>
  <c r="C1670" i="1"/>
  <c r="G1670" i="1" s="1"/>
  <c r="H1669" i="1"/>
  <c r="G1669" i="1"/>
  <c r="C1669" i="1"/>
  <c r="H1668" i="1"/>
  <c r="C1668" i="1"/>
  <c r="G1668" i="1" s="1"/>
  <c r="G1667" i="1"/>
  <c r="C1667" i="1"/>
  <c r="H1667" i="1" s="1"/>
  <c r="C1666" i="1"/>
  <c r="G1666" i="1" s="1"/>
  <c r="H1665" i="1"/>
  <c r="G1665" i="1"/>
  <c r="C1665" i="1"/>
  <c r="G1664" i="1"/>
  <c r="C1664" i="1"/>
  <c r="H1664" i="1" s="1"/>
  <c r="C1663" i="1"/>
  <c r="H1663" i="1" s="1"/>
  <c r="H1662" i="1"/>
  <c r="C1662" i="1"/>
  <c r="G1662" i="1" s="1"/>
  <c r="H1661" i="1"/>
  <c r="G1661" i="1"/>
  <c r="C1661" i="1"/>
  <c r="H1660" i="1"/>
  <c r="C1660" i="1"/>
  <c r="G1660" i="1" s="1"/>
  <c r="G1659" i="1"/>
  <c r="C1659" i="1"/>
  <c r="H1659" i="1" s="1"/>
  <c r="C1658" i="1"/>
  <c r="G1658" i="1" s="1"/>
  <c r="H1657" i="1"/>
  <c r="G1657" i="1"/>
  <c r="C1657" i="1"/>
  <c r="G1656" i="1"/>
  <c r="C1656" i="1"/>
  <c r="H1656" i="1" s="1"/>
  <c r="C1655" i="1"/>
  <c r="H1655" i="1" s="1"/>
  <c r="H1654" i="1"/>
  <c r="C1654" i="1"/>
  <c r="G1654" i="1" s="1"/>
  <c r="H1653" i="1"/>
  <c r="G1653" i="1"/>
  <c r="C1653" i="1"/>
  <c r="H1652" i="1"/>
  <c r="C1652" i="1"/>
  <c r="G1652" i="1" s="1"/>
  <c r="G1651" i="1"/>
  <c r="C1651" i="1"/>
  <c r="H1651" i="1" s="1"/>
  <c r="C1650" i="1"/>
  <c r="G1650" i="1" s="1"/>
  <c r="H1649" i="1"/>
  <c r="G1649" i="1"/>
  <c r="C1649" i="1"/>
  <c r="G1648" i="1"/>
  <c r="C1648" i="1"/>
  <c r="H1648" i="1" s="1"/>
  <c r="C1647" i="1"/>
  <c r="H1647" i="1" s="1"/>
  <c r="H1646" i="1"/>
  <c r="C1646" i="1"/>
  <c r="G1646" i="1" s="1"/>
  <c r="H1645" i="1"/>
  <c r="G1645" i="1"/>
  <c r="C1645" i="1"/>
  <c r="H1644" i="1"/>
  <c r="C1644" i="1"/>
  <c r="G1644" i="1" s="1"/>
  <c r="C1643" i="1"/>
  <c r="H1643" i="1" s="1"/>
  <c r="C1642" i="1"/>
  <c r="G1642" i="1" s="1"/>
  <c r="H1641" i="1"/>
  <c r="G1641" i="1"/>
  <c r="C1641" i="1"/>
  <c r="C1640" i="1"/>
  <c r="C1639" i="1"/>
  <c r="H1639" i="1" s="1"/>
  <c r="C1638" i="1"/>
  <c r="G1638" i="1" s="1"/>
  <c r="H1637" i="1"/>
  <c r="G1637" i="1"/>
  <c r="C1637" i="1"/>
  <c r="H1636" i="1"/>
  <c r="C1636" i="1"/>
  <c r="G1636" i="1" s="1"/>
  <c r="C1635" i="1"/>
  <c r="H1635" i="1" s="1"/>
  <c r="C1634" i="1"/>
  <c r="G1634" i="1" s="1"/>
  <c r="H1633" i="1"/>
  <c r="G1633" i="1"/>
  <c r="C1633" i="1"/>
  <c r="C1632" i="1"/>
  <c r="C1631" i="1"/>
  <c r="H1631" i="1" s="1"/>
  <c r="C1630" i="1"/>
  <c r="G1630" i="1" s="1"/>
  <c r="H1629" i="1"/>
  <c r="G1629" i="1"/>
  <c r="C1629" i="1"/>
  <c r="G1627" i="1"/>
  <c r="C1627" i="1"/>
  <c r="H1627" i="1" s="1"/>
  <c r="C1626" i="1"/>
  <c r="G1626" i="1" s="1"/>
  <c r="H1625" i="1"/>
  <c r="G1625" i="1"/>
  <c r="C1625" i="1"/>
  <c r="C1624" i="1"/>
  <c r="H1624" i="1" s="1"/>
  <c r="C1623" i="1"/>
  <c r="H1623" i="1" s="1"/>
  <c r="H1620" i="1"/>
  <c r="G1620" i="1"/>
  <c r="C1620" i="1"/>
  <c r="C1619" i="1"/>
  <c r="H1618" i="1"/>
  <c r="C1618" i="1"/>
  <c r="G1618" i="1" s="1"/>
  <c r="H1617" i="1"/>
  <c r="G1617" i="1"/>
  <c r="C1617" i="1"/>
  <c r="C1616" i="1"/>
  <c r="G1615" i="1"/>
  <c r="C1615" i="1"/>
  <c r="H1615" i="1" s="1"/>
  <c r="C1614" i="1"/>
  <c r="G1613" i="1"/>
  <c r="C1613" i="1"/>
  <c r="H1613" i="1" s="1"/>
  <c r="H1612" i="1"/>
  <c r="G1612" i="1"/>
  <c r="C1612" i="1"/>
  <c r="C1611" i="1"/>
  <c r="H1610" i="1"/>
  <c r="C1610" i="1"/>
  <c r="G1610" i="1" s="1"/>
  <c r="H1609" i="1"/>
  <c r="G1609" i="1"/>
  <c r="C1609" i="1"/>
  <c r="C1608" i="1"/>
  <c r="G1607" i="1"/>
  <c r="C1607" i="1"/>
  <c r="H1607" i="1" s="1"/>
  <c r="C1606" i="1"/>
  <c r="G1605" i="1"/>
  <c r="C1605" i="1"/>
  <c r="H1605" i="1" s="1"/>
  <c r="C1604" i="1"/>
  <c r="H1604" i="1" s="1"/>
  <c r="C1603" i="1"/>
  <c r="C1601" i="1"/>
  <c r="H1601" i="1" s="1"/>
  <c r="C1600" i="1"/>
  <c r="G1599" i="1"/>
  <c r="C1599" i="1"/>
  <c r="H1599" i="1" s="1"/>
  <c r="C1598" i="1"/>
  <c r="H1597" i="1"/>
  <c r="G1597" i="1"/>
  <c r="C1597" i="1"/>
  <c r="H1596" i="1"/>
  <c r="G1596" i="1"/>
  <c r="C1596" i="1"/>
  <c r="C1595" i="1"/>
  <c r="C1594" i="1"/>
  <c r="G1594" i="1" s="1"/>
  <c r="H1593" i="1"/>
  <c r="G1593" i="1"/>
  <c r="C1593" i="1"/>
  <c r="C1592" i="1"/>
  <c r="G1591" i="1"/>
  <c r="C1591" i="1"/>
  <c r="H1591" i="1" s="1"/>
  <c r="C1590" i="1"/>
  <c r="H1589" i="1"/>
  <c r="G1589" i="1"/>
  <c r="C1589" i="1"/>
  <c r="H1588" i="1"/>
  <c r="G1588" i="1"/>
  <c r="C1588" i="1"/>
  <c r="C1587" i="1"/>
  <c r="H1586" i="1"/>
  <c r="C1586" i="1"/>
  <c r="G1586" i="1" s="1"/>
  <c r="C1584" i="1"/>
  <c r="C1582" i="1"/>
  <c r="J1581" i="1"/>
  <c r="D1581" i="1"/>
  <c r="C1581" i="1"/>
  <c r="H1580" i="1"/>
  <c r="G1580" i="1"/>
  <c r="I1580" i="1" s="1"/>
  <c r="D1580" i="1"/>
  <c r="C1580" i="1"/>
  <c r="J1580" i="1" s="1"/>
  <c r="G1579" i="1"/>
  <c r="I1579" i="1" s="1"/>
  <c r="D1579" i="1"/>
  <c r="C1579" i="1"/>
  <c r="H1579" i="1" s="1"/>
  <c r="H1578" i="1"/>
  <c r="D1578" i="1"/>
  <c r="C1578" i="1"/>
  <c r="H1577" i="1"/>
  <c r="D1577" i="1"/>
  <c r="C1577" i="1"/>
  <c r="G1577" i="1" s="1"/>
  <c r="D1576" i="1"/>
  <c r="C1576" i="1"/>
  <c r="H1575" i="1"/>
  <c r="G1575" i="1"/>
  <c r="I1575" i="1" s="1"/>
  <c r="D1575" i="1"/>
  <c r="C1575" i="1"/>
  <c r="J1575" i="1" s="1"/>
  <c r="G1574" i="1"/>
  <c r="I1574" i="1" s="1"/>
  <c r="D1574" i="1"/>
  <c r="C1574" i="1"/>
  <c r="H1574" i="1" s="1"/>
  <c r="D1573" i="1"/>
  <c r="C1573" i="1"/>
  <c r="D1572" i="1"/>
  <c r="C1572" i="1"/>
  <c r="G1572" i="1" s="1"/>
  <c r="H1571" i="1"/>
  <c r="D1571" i="1"/>
  <c r="C1571" i="1"/>
  <c r="G1571" i="1" s="1"/>
  <c r="D1570" i="1"/>
  <c r="J1570" i="1" s="1"/>
  <c r="C1570" i="1"/>
  <c r="H1569" i="1"/>
  <c r="G1569" i="1"/>
  <c r="I1569" i="1" s="1"/>
  <c r="D1569" i="1"/>
  <c r="C1569" i="1"/>
  <c r="J1569" i="1" s="1"/>
  <c r="G1568" i="1"/>
  <c r="I1568" i="1" s="1"/>
  <c r="D1568" i="1"/>
  <c r="C1568" i="1"/>
  <c r="H1568" i="1" s="1"/>
  <c r="H1567" i="1"/>
  <c r="D1567" i="1"/>
  <c r="C1567" i="1"/>
  <c r="D1566" i="1"/>
  <c r="C1566" i="1"/>
  <c r="H1565" i="1"/>
  <c r="G1565" i="1"/>
  <c r="I1565" i="1" s="1"/>
  <c r="D1565" i="1"/>
  <c r="C1565" i="1"/>
  <c r="J1565" i="1" s="1"/>
  <c r="G1564" i="1"/>
  <c r="I1564" i="1" s="1"/>
  <c r="D1564" i="1"/>
  <c r="C1564" i="1"/>
  <c r="H1564" i="1" s="1"/>
  <c r="D1563" i="1"/>
  <c r="G1563" i="1" s="1"/>
  <c r="C1563" i="1"/>
  <c r="H1562" i="1"/>
  <c r="G1562" i="1"/>
  <c r="D1562" i="1"/>
  <c r="C1562" i="1"/>
  <c r="J1562" i="1" s="1"/>
  <c r="J1561" i="1"/>
  <c r="D1561" i="1"/>
  <c r="C1561" i="1"/>
  <c r="D1560" i="1"/>
  <c r="C1560" i="1"/>
  <c r="D1559" i="1"/>
  <c r="G1559" i="1" s="1"/>
  <c r="C1559" i="1"/>
  <c r="H1558" i="1"/>
  <c r="G1558" i="1"/>
  <c r="I1558" i="1" s="1"/>
  <c r="D1558" i="1"/>
  <c r="C1558" i="1"/>
  <c r="J1558" i="1" s="1"/>
  <c r="J1557" i="1"/>
  <c r="D1557" i="1"/>
  <c r="C1557" i="1"/>
  <c r="G1556" i="1"/>
  <c r="D1556" i="1"/>
  <c r="C1556" i="1"/>
  <c r="H1556" i="1" s="1"/>
  <c r="H1555" i="1"/>
  <c r="G1555"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H1547" i="1" s="1"/>
  <c r="C1547" i="1"/>
  <c r="J1547" i="1" s="1"/>
  <c r="D1546" i="1"/>
  <c r="C1546" i="1"/>
  <c r="J1545" i="1"/>
  <c r="D1545" i="1"/>
  <c r="H1545" i="1" s="1"/>
  <c r="C1545" i="1"/>
  <c r="D1544" i="1"/>
  <c r="C1544" i="1"/>
  <c r="J1543" i="1"/>
  <c r="D1543" i="1"/>
  <c r="H1543" i="1" s="1"/>
  <c r="C1543" i="1"/>
  <c r="D1542" i="1"/>
  <c r="C1542" i="1"/>
  <c r="J1541" i="1"/>
  <c r="D1541" i="1"/>
  <c r="H1541" i="1" s="1"/>
  <c r="C1541" i="1"/>
  <c r="D1540" i="1"/>
  <c r="H1540" i="1" s="1"/>
  <c r="C1540" i="1"/>
  <c r="C1539" i="1"/>
  <c r="C1538" i="1"/>
  <c r="D1536" i="1"/>
  <c r="C1536" i="1"/>
  <c r="D1535" i="1"/>
  <c r="H1535" i="1" s="1"/>
  <c r="C1535" i="1"/>
  <c r="D1534" i="1"/>
  <c r="H1534" i="1" s="1"/>
  <c r="C1534" i="1"/>
  <c r="G1533" i="1"/>
  <c r="D1533" i="1"/>
  <c r="H1533" i="1" s="1"/>
  <c r="C1533" i="1"/>
  <c r="D1532" i="1"/>
  <c r="C1532" i="1"/>
  <c r="D1531" i="1"/>
  <c r="H1531" i="1" s="1"/>
  <c r="C1531" i="1"/>
  <c r="D1530" i="1"/>
  <c r="H1530" i="1" s="1"/>
  <c r="C1530" i="1"/>
  <c r="G1529" i="1"/>
  <c r="D1529" i="1"/>
  <c r="H1529" i="1" s="1"/>
  <c r="C1529" i="1"/>
  <c r="D1528" i="1"/>
  <c r="C1528" i="1"/>
  <c r="D1527" i="1"/>
  <c r="H1527" i="1" s="1"/>
  <c r="C1527" i="1"/>
  <c r="D1526" i="1"/>
  <c r="H1526" i="1" s="1"/>
  <c r="C1526" i="1"/>
  <c r="D1525" i="1"/>
  <c r="D1524" i="1"/>
  <c r="H1524" i="1" s="1"/>
  <c r="C1524" i="1"/>
  <c r="D1523" i="1"/>
  <c r="H1523" i="1" s="1"/>
  <c r="C1523" i="1"/>
  <c r="G1522" i="1"/>
  <c r="D1522" i="1"/>
  <c r="H1522" i="1" s="1"/>
  <c r="C1522" i="1"/>
  <c r="D1521" i="1"/>
  <c r="C1521" i="1"/>
  <c r="D1520" i="1"/>
  <c r="H1520" i="1" s="1"/>
  <c r="C1520" i="1"/>
  <c r="D1519" i="1"/>
  <c r="H1519" i="1" s="1"/>
  <c r="C1519" i="1"/>
  <c r="G1518" i="1"/>
  <c r="D1518" i="1"/>
  <c r="H1518" i="1" s="1"/>
  <c r="C1518" i="1"/>
  <c r="D1517" i="1"/>
  <c r="C1517" i="1"/>
  <c r="D1516" i="1"/>
  <c r="H1516" i="1" s="1"/>
  <c r="C1516" i="1"/>
  <c r="D1515" i="1"/>
  <c r="H1515" i="1" s="1"/>
  <c r="C1515" i="1"/>
  <c r="G1514" i="1"/>
  <c r="D1514" i="1"/>
  <c r="H1514" i="1" s="1"/>
  <c r="C1514" i="1"/>
  <c r="D1513" i="1"/>
  <c r="C1513" i="1"/>
  <c r="D1512" i="1"/>
  <c r="H1512" i="1" s="1"/>
  <c r="C1512" i="1"/>
  <c r="D1511" i="1"/>
  <c r="H1511" i="1" s="1"/>
  <c r="C1511" i="1"/>
  <c r="D1510" i="1"/>
  <c r="D1509" i="1"/>
  <c r="H1509" i="1" s="1"/>
  <c r="C1509" i="1"/>
  <c r="D1508" i="1"/>
  <c r="H1508" i="1" s="1"/>
  <c r="C1508" i="1"/>
  <c r="G1507" i="1"/>
  <c r="D1507" i="1"/>
  <c r="H1507" i="1" s="1"/>
  <c r="C1507" i="1"/>
  <c r="D1506" i="1"/>
  <c r="C1506" i="1"/>
  <c r="D1505" i="1"/>
  <c r="H1505" i="1" s="1"/>
  <c r="C1505" i="1"/>
  <c r="D1504" i="1"/>
  <c r="H1504" i="1" s="1"/>
  <c r="C1504" i="1"/>
  <c r="C1503" i="1"/>
  <c r="D1502" i="1"/>
  <c r="C1502" i="1"/>
  <c r="D1501" i="1"/>
  <c r="H1501" i="1" s="1"/>
  <c r="C1501" i="1"/>
  <c r="D1500" i="1"/>
  <c r="H1500" i="1" s="1"/>
  <c r="C1500" i="1"/>
  <c r="G1499" i="1"/>
  <c r="D1499" i="1"/>
  <c r="H1499" i="1" s="1"/>
  <c r="C1499" i="1"/>
  <c r="D1498" i="1"/>
  <c r="C1498" i="1"/>
  <c r="D1497" i="1"/>
  <c r="H1497" i="1" s="1"/>
  <c r="C1497" i="1"/>
  <c r="D1496" i="1"/>
  <c r="H1496" i="1" s="1"/>
  <c r="C1496" i="1"/>
  <c r="G1495" i="1"/>
  <c r="D1495" i="1"/>
  <c r="H1495" i="1" s="1"/>
  <c r="C1495" i="1"/>
  <c r="D1494" i="1"/>
  <c r="C1494" i="1"/>
  <c r="D1493" i="1"/>
  <c r="H1493" i="1" s="1"/>
  <c r="C1493" i="1"/>
  <c r="D1492" i="1"/>
  <c r="H1492" i="1" s="1"/>
  <c r="C1492" i="1"/>
  <c r="G1491" i="1"/>
  <c r="D1491" i="1"/>
  <c r="H1491" i="1" s="1"/>
  <c r="C1491" i="1"/>
  <c r="D1490" i="1"/>
  <c r="C1490" i="1"/>
  <c r="D1489" i="1"/>
  <c r="H1489" i="1" s="1"/>
  <c r="C1489" i="1"/>
  <c r="D1488" i="1"/>
  <c r="H1488" i="1" s="1"/>
  <c r="C1488" i="1"/>
  <c r="G1487" i="1"/>
  <c r="D1487" i="1"/>
  <c r="H1487" i="1" s="1"/>
  <c r="C1487" i="1"/>
  <c r="D1486" i="1"/>
  <c r="C1486" i="1"/>
  <c r="D1485" i="1"/>
  <c r="G1484" i="1"/>
  <c r="D1484" i="1"/>
  <c r="H1484" i="1" s="1"/>
  <c r="C1484" i="1"/>
  <c r="D1483" i="1"/>
  <c r="C1483" i="1"/>
  <c r="D1482" i="1"/>
  <c r="H1482" i="1" s="1"/>
  <c r="C1482" i="1"/>
  <c r="D1481" i="1"/>
  <c r="H1481" i="1" s="1"/>
  <c r="C1481" i="1"/>
  <c r="G1480" i="1"/>
  <c r="D1480" i="1"/>
  <c r="H1480" i="1" s="1"/>
  <c r="C1480" i="1"/>
  <c r="D1479" i="1"/>
  <c r="C1479" i="1"/>
  <c r="D1478" i="1"/>
  <c r="H1478" i="1" s="1"/>
  <c r="C1478" i="1"/>
  <c r="D1477" i="1"/>
  <c r="H1477" i="1" s="1"/>
  <c r="C1477" i="1"/>
  <c r="G1476" i="1"/>
  <c r="D1476" i="1"/>
  <c r="H1476" i="1" s="1"/>
  <c r="C1476" i="1"/>
  <c r="D1475" i="1"/>
  <c r="C1475" i="1"/>
  <c r="D1474" i="1"/>
  <c r="H1474" i="1" s="1"/>
  <c r="C1474" i="1"/>
  <c r="D1473" i="1"/>
  <c r="H1473" i="1" s="1"/>
  <c r="C1473" i="1"/>
  <c r="G1472" i="1"/>
  <c r="D1472" i="1"/>
  <c r="H1472" i="1" s="1"/>
  <c r="C1472" i="1"/>
  <c r="D1471" i="1"/>
  <c r="C1471" i="1"/>
  <c r="D1470" i="1"/>
  <c r="H1470" i="1" s="1"/>
  <c r="C1470" i="1"/>
  <c r="D1469" i="1"/>
  <c r="H1469" i="1" s="1"/>
  <c r="C1469" i="1"/>
  <c r="G1468" i="1"/>
  <c r="D1468" i="1"/>
  <c r="H1468" i="1" s="1"/>
  <c r="C1468" i="1"/>
  <c r="D1467" i="1"/>
  <c r="C1467" i="1"/>
  <c r="D1466" i="1"/>
  <c r="H1466" i="1" s="1"/>
  <c r="C1466" i="1"/>
  <c r="D1465" i="1"/>
  <c r="H1465" i="1" s="1"/>
  <c r="C1465" i="1"/>
  <c r="G1464" i="1"/>
  <c r="D1464" i="1"/>
  <c r="H1464" i="1" s="1"/>
  <c r="C1464" i="1"/>
  <c r="D1463" i="1"/>
  <c r="C1463" i="1"/>
  <c r="D1462" i="1"/>
  <c r="H1462" i="1" s="1"/>
  <c r="C1462" i="1"/>
  <c r="D1461" i="1"/>
  <c r="H1461" i="1" s="1"/>
  <c r="C1461" i="1"/>
  <c r="G1460" i="1"/>
  <c r="D1460" i="1"/>
  <c r="H1460" i="1" s="1"/>
  <c r="C1460" i="1"/>
  <c r="D1459" i="1"/>
  <c r="C1459" i="1"/>
  <c r="D1458" i="1"/>
  <c r="H1458" i="1" s="1"/>
  <c r="C1458" i="1"/>
  <c r="D1457" i="1"/>
  <c r="H1457" i="1" s="1"/>
  <c r="C1457" i="1"/>
  <c r="G1456" i="1"/>
  <c r="D1456" i="1"/>
  <c r="H1456" i="1" s="1"/>
  <c r="C1456" i="1"/>
  <c r="D1455" i="1"/>
  <c r="C1455" i="1"/>
  <c r="D1454" i="1"/>
  <c r="H1454" i="1" s="1"/>
  <c r="C1454" i="1"/>
  <c r="D1453" i="1"/>
  <c r="H1453" i="1" s="1"/>
  <c r="C1453" i="1"/>
  <c r="G1452" i="1"/>
  <c r="D1452" i="1"/>
  <c r="H1452" i="1" s="1"/>
  <c r="C1452" i="1"/>
  <c r="D1451" i="1"/>
  <c r="C1451" i="1"/>
  <c r="D1450" i="1"/>
  <c r="H1450" i="1" s="1"/>
  <c r="C1450" i="1"/>
  <c r="D1449" i="1"/>
  <c r="H1449" i="1" s="1"/>
  <c r="C1449" i="1"/>
  <c r="G1448" i="1"/>
  <c r="D1448" i="1"/>
  <c r="H1448" i="1" s="1"/>
  <c r="C1448" i="1"/>
  <c r="D1447" i="1"/>
  <c r="C1447" i="1"/>
  <c r="D1446" i="1"/>
  <c r="H1446" i="1" s="1"/>
  <c r="C1446" i="1"/>
  <c r="D1445" i="1"/>
  <c r="H1445" i="1" s="1"/>
  <c r="C1445" i="1"/>
  <c r="G1444" i="1"/>
  <c r="D1444" i="1"/>
  <c r="H1444" i="1" s="1"/>
  <c r="C1444" i="1"/>
  <c r="D1443" i="1"/>
  <c r="C1443" i="1"/>
  <c r="D1442" i="1"/>
  <c r="H1442" i="1" s="1"/>
  <c r="C1442" i="1"/>
  <c r="D1441" i="1"/>
  <c r="H1441" i="1" s="1"/>
  <c r="C1441" i="1"/>
  <c r="G1440" i="1"/>
  <c r="D1440" i="1"/>
  <c r="H1440" i="1" s="1"/>
  <c r="C1440" i="1"/>
  <c r="D1439" i="1"/>
  <c r="C1439" i="1"/>
  <c r="D1438" i="1"/>
  <c r="H1438" i="1" s="1"/>
  <c r="C1438" i="1"/>
  <c r="D1437" i="1"/>
  <c r="H1437" i="1" s="1"/>
  <c r="C1437" i="1"/>
  <c r="G1436" i="1"/>
  <c r="D1436" i="1"/>
  <c r="H1436" i="1" s="1"/>
  <c r="C1436" i="1"/>
  <c r="D1435" i="1"/>
  <c r="C1435" i="1"/>
  <c r="D1434" i="1"/>
  <c r="H1434" i="1" s="1"/>
  <c r="C1434" i="1"/>
  <c r="D1433" i="1"/>
  <c r="H1433" i="1" s="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G1377" i="1"/>
  <c r="D1377" i="1"/>
  <c r="H1377" i="1" s="1"/>
  <c r="C1377" i="1"/>
  <c r="D1376" i="1"/>
  <c r="C1376" i="1"/>
  <c r="D1375" i="1"/>
  <c r="H1375" i="1" s="1"/>
  <c r="C1375" i="1"/>
  <c r="G1374" i="1"/>
  <c r="D1374" i="1"/>
  <c r="H1374" i="1" s="1"/>
  <c r="C1374" i="1"/>
  <c r="G1373" i="1"/>
  <c r="D1373" i="1"/>
  <c r="H1373" i="1" s="1"/>
  <c r="C1373" i="1"/>
  <c r="D1372" i="1"/>
  <c r="C1372" i="1"/>
  <c r="D1371" i="1"/>
  <c r="H1371" i="1" s="1"/>
  <c r="C1371" i="1"/>
  <c r="G1370" i="1"/>
  <c r="D1370" i="1"/>
  <c r="H1370" i="1" s="1"/>
  <c r="C1370" i="1"/>
  <c r="G1369" i="1"/>
  <c r="D1369" i="1"/>
  <c r="H1369" i="1" s="1"/>
  <c r="C1369" i="1"/>
  <c r="D1368" i="1"/>
  <c r="C1368" i="1"/>
  <c r="D1367" i="1"/>
  <c r="H1367" i="1" s="1"/>
  <c r="C1367" i="1"/>
  <c r="G1366" i="1"/>
  <c r="D1366" i="1"/>
  <c r="H1366" i="1" s="1"/>
  <c r="C1366" i="1"/>
  <c r="G1365" i="1"/>
  <c r="D1365" i="1"/>
  <c r="H1365" i="1" s="1"/>
  <c r="C1365" i="1"/>
  <c r="D1364" i="1"/>
  <c r="C1364" i="1"/>
  <c r="D1363" i="1"/>
  <c r="H1363" i="1" s="1"/>
  <c r="C1363" i="1"/>
  <c r="G1362" i="1"/>
  <c r="D1362" i="1"/>
  <c r="H1362" i="1" s="1"/>
  <c r="C1362" i="1"/>
  <c r="G1361" i="1"/>
  <c r="D1361" i="1"/>
  <c r="H1361" i="1" s="1"/>
  <c r="C1361" i="1"/>
  <c r="D1360" i="1"/>
  <c r="C1360" i="1"/>
  <c r="D1359" i="1"/>
  <c r="H1359" i="1" s="1"/>
  <c r="C1359" i="1"/>
  <c r="G1358" i="1"/>
  <c r="D1358" i="1"/>
  <c r="H1358" i="1" s="1"/>
  <c r="C1358" i="1"/>
  <c r="G1357" i="1"/>
  <c r="D1357" i="1"/>
  <c r="H1357" i="1" s="1"/>
  <c r="C1357" i="1"/>
  <c r="D1356" i="1"/>
  <c r="C1356" i="1"/>
  <c r="D1355" i="1"/>
  <c r="H1355" i="1" s="1"/>
  <c r="C1355" i="1"/>
  <c r="G1354" i="1"/>
  <c r="D1354" i="1"/>
  <c r="H1354" i="1" s="1"/>
  <c r="C1354" i="1"/>
  <c r="G1353" i="1"/>
  <c r="D1353" i="1"/>
  <c r="H1353" i="1" s="1"/>
  <c r="C1353" i="1"/>
  <c r="D1352" i="1"/>
  <c r="C1352" i="1"/>
  <c r="D1351" i="1"/>
  <c r="H1351" i="1" s="1"/>
  <c r="C1351" i="1"/>
  <c r="G1350" i="1"/>
  <c r="D1350" i="1"/>
  <c r="H1350" i="1" s="1"/>
  <c r="C1350" i="1"/>
  <c r="G1349" i="1"/>
  <c r="D1349" i="1"/>
  <c r="H1349" i="1" s="1"/>
  <c r="C1349" i="1"/>
  <c r="D1348" i="1"/>
  <c r="C1348" i="1"/>
  <c r="D1347" i="1"/>
  <c r="H1347" i="1" s="1"/>
  <c r="C1347" i="1"/>
  <c r="D1346" i="1"/>
  <c r="H1346" i="1" s="1"/>
  <c r="C1346" i="1"/>
  <c r="G1345" i="1"/>
  <c r="D1345" i="1"/>
  <c r="H1345" i="1" s="1"/>
  <c r="C1345" i="1"/>
  <c r="D1344" i="1"/>
  <c r="C1344" i="1"/>
  <c r="D1343" i="1"/>
  <c r="H1343" i="1" s="1"/>
  <c r="C1343" i="1"/>
  <c r="G1342" i="1"/>
  <c r="D1342" i="1"/>
  <c r="H1342" i="1" s="1"/>
  <c r="C1342" i="1"/>
  <c r="D1341" i="1"/>
  <c r="H1341" i="1" s="1"/>
  <c r="C1341" i="1"/>
  <c r="D1340" i="1"/>
  <c r="C1340" i="1"/>
  <c r="D1339" i="1"/>
  <c r="H1339" i="1" s="1"/>
  <c r="C1339" i="1"/>
  <c r="G1338" i="1"/>
  <c r="D1338" i="1"/>
  <c r="H1338" i="1" s="1"/>
  <c r="C1338" i="1"/>
  <c r="G1337" i="1"/>
  <c r="D1337" i="1"/>
  <c r="H1337" i="1" s="1"/>
  <c r="C1337" i="1"/>
  <c r="D1336" i="1"/>
  <c r="C1336" i="1"/>
  <c r="D1335" i="1"/>
  <c r="H1335" i="1" s="1"/>
  <c r="C1335" i="1"/>
  <c r="G1334" i="1"/>
  <c r="D1334" i="1"/>
  <c r="H1334" i="1" s="1"/>
  <c r="C1334" i="1"/>
  <c r="G1333" i="1"/>
  <c r="D1333" i="1"/>
  <c r="H1333" i="1" s="1"/>
  <c r="C1333" i="1"/>
  <c r="D1332" i="1"/>
  <c r="C1332" i="1"/>
  <c r="D1331" i="1"/>
  <c r="H1331" i="1" s="1"/>
  <c r="C1331" i="1"/>
  <c r="G1330" i="1"/>
  <c r="D1330" i="1"/>
  <c r="H1330" i="1" s="1"/>
  <c r="C1330" i="1"/>
  <c r="G1329" i="1"/>
  <c r="D1329" i="1"/>
  <c r="H1329" i="1" s="1"/>
  <c r="C1329" i="1"/>
  <c r="D1328" i="1"/>
  <c r="C1328" i="1"/>
  <c r="D1327" i="1"/>
  <c r="H1327" i="1" s="1"/>
  <c r="C1327" i="1"/>
  <c r="G1326" i="1"/>
  <c r="D1326" i="1"/>
  <c r="H1326" i="1" s="1"/>
  <c r="C1326" i="1"/>
  <c r="G1325" i="1"/>
  <c r="D1325" i="1"/>
  <c r="H1325" i="1" s="1"/>
  <c r="C1325" i="1"/>
  <c r="D1324" i="1"/>
  <c r="C1324" i="1"/>
  <c r="D1323" i="1"/>
  <c r="H1323" i="1" s="1"/>
  <c r="C1323" i="1"/>
  <c r="G1322" i="1"/>
  <c r="D1322" i="1"/>
  <c r="H1322" i="1" s="1"/>
  <c r="C1322" i="1"/>
  <c r="G1321" i="1"/>
  <c r="D1321" i="1"/>
  <c r="H1321" i="1" s="1"/>
  <c r="C1321" i="1"/>
  <c r="D1320" i="1"/>
  <c r="C1320" i="1"/>
  <c r="D1319" i="1"/>
  <c r="H1319" i="1" s="1"/>
  <c r="C1319" i="1"/>
  <c r="G1318" i="1"/>
  <c r="D1318" i="1"/>
  <c r="H1318" i="1" s="1"/>
  <c r="C1318" i="1"/>
  <c r="G1317" i="1"/>
  <c r="D1317" i="1"/>
  <c r="H1317" i="1" s="1"/>
  <c r="C1317" i="1"/>
  <c r="D1316" i="1"/>
  <c r="C1316" i="1"/>
  <c r="D1315" i="1"/>
  <c r="H1315" i="1" s="1"/>
  <c r="C1315" i="1"/>
  <c r="G1314" i="1"/>
  <c r="D1314" i="1"/>
  <c r="H1314" i="1" s="1"/>
  <c r="C1314" i="1"/>
  <c r="G1313" i="1"/>
  <c r="D1313" i="1"/>
  <c r="H1313" i="1" s="1"/>
  <c r="C1313" i="1"/>
  <c r="D1312" i="1"/>
  <c r="C1312" i="1"/>
  <c r="D1311" i="1"/>
  <c r="H1311" i="1" s="1"/>
  <c r="C1311" i="1"/>
  <c r="G1310" i="1"/>
  <c r="D1310" i="1"/>
  <c r="H1310" i="1" s="1"/>
  <c r="C1310" i="1"/>
  <c r="G1309" i="1"/>
  <c r="D1309" i="1"/>
  <c r="H1309" i="1" s="1"/>
  <c r="C1309" i="1"/>
  <c r="D1308" i="1"/>
  <c r="C1308" i="1"/>
  <c r="D1307" i="1"/>
  <c r="H1307" i="1" s="1"/>
  <c r="C1307" i="1"/>
  <c r="G1306" i="1"/>
  <c r="D1306" i="1"/>
  <c r="H1306" i="1" s="1"/>
  <c r="C1306" i="1"/>
  <c r="G1305" i="1"/>
  <c r="D1305" i="1"/>
  <c r="H1305" i="1" s="1"/>
  <c r="C1305" i="1"/>
  <c r="D1304" i="1"/>
  <c r="C1304" i="1"/>
  <c r="D1303" i="1"/>
  <c r="H1303" i="1" s="1"/>
  <c r="C1303" i="1"/>
  <c r="D1302" i="1"/>
  <c r="H1302" i="1" s="1"/>
  <c r="C1302" i="1"/>
  <c r="D1301" i="1"/>
  <c r="H1301" i="1" s="1"/>
  <c r="C1301" i="1"/>
  <c r="D1300" i="1"/>
  <c r="C1300" i="1"/>
  <c r="D1299" i="1"/>
  <c r="H1299" i="1" s="1"/>
  <c r="C1299" i="1"/>
  <c r="G1298" i="1"/>
  <c r="D1298" i="1"/>
  <c r="H1298" i="1" s="1"/>
  <c r="C1298" i="1"/>
  <c r="G1297" i="1"/>
  <c r="D1297" i="1"/>
  <c r="H1297" i="1" s="1"/>
  <c r="C1297" i="1"/>
  <c r="D1296" i="1"/>
  <c r="C1296" i="1"/>
  <c r="D1295" i="1"/>
  <c r="H1295" i="1" s="1"/>
  <c r="C1295" i="1"/>
  <c r="G1294" i="1"/>
  <c r="D1294" i="1"/>
  <c r="H1294" i="1" s="1"/>
  <c r="C1294" i="1"/>
  <c r="G1293" i="1"/>
  <c r="D1293" i="1"/>
  <c r="H1293" i="1" s="1"/>
  <c r="C1293" i="1"/>
  <c r="D1292" i="1"/>
  <c r="C1292" i="1"/>
  <c r="D1291" i="1"/>
  <c r="H1291" i="1" s="1"/>
  <c r="C1291" i="1"/>
  <c r="G1290" i="1"/>
  <c r="D1290" i="1"/>
  <c r="H1290" i="1" s="1"/>
  <c r="C1290" i="1"/>
  <c r="G1289" i="1"/>
  <c r="D1289" i="1"/>
  <c r="H1289" i="1" s="1"/>
  <c r="C1289" i="1"/>
  <c r="D1288" i="1"/>
  <c r="C1288" i="1"/>
  <c r="D1287" i="1"/>
  <c r="H1287" i="1" s="1"/>
  <c r="C1287" i="1"/>
  <c r="G1286" i="1"/>
  <c r="D1286" i="1"/>
  <c r="H1286" i="1" s="1"/>
  <c r="C1286" i="1"/>
  <c r="G1285" i="1"/>
  <c r="D1285" i="1"/>
  <c r="H1285" i="1" s="1"/>
  <c r="C1285" i="1"/>
  <c r="D1284" i="1"/>
  <c r="C1284"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G1265" i="1"/>
  <c r="D1265" i="1"/>
  <c r="H1265" i="1" s="1"/>
  <c r="C1265" i="1"/>
  <c r="D1264" i="1"/>
  <c r="H1264" i="1" s="1"/>
  <c r="C1264" i="1"/>
  <c r="H1263" i="1"/>
  <c r="D1263" i="1"/>
  <c r="G1263" i="1" s="1"/>
  <c r="C1263" i="1"/>
  <c r="H1262" i="1"/>
  <c r="D1262" i="1"/>
  <c r="G1262" i="1" s="1"/>
  <c r="C1262" i="1"/>
  <c r="H1261" i="1"/>
  <c r="G1261" i="1"/>
  <c r="D1261" i="1"/>
  <c r="C1261" i="1"/>
  <c r="C1260" i="1"/>
  <c r="D1258" i="1"/>
  <c r="C1258" i="1"/>
  <c r="D1257" i="1"/>
  <c r="C1257" i="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6" i="1"/>
  <c r="D1206" i="1"/>
  <c r="G1206" i="1" s="1"/>
  <c r="C1206" i="1"/>
  <c r="H1205" i="1"/>
  <c r="G1205" i="1"/>
  <c r="D1205" i="1"/>
  <c r="C1205" i="1"/>
  <c r="H1204" i="1"/>
  <c r="G1204" i="1"/>
  <c r="D1204" i="1"/>
  <c r="C1204" i="1"/>
  <c r="G1203" i="1"/>
  <c r="D1203" i="1"/>
  <c r="C1203" i="1"/>
  <c r="H1203" i="1" s="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H1179" i="1" s="1"/>
  <c r="C1179" i="1"/>
  <c r="D1178" i="1"/>
  <c r="H1178" i="1" s="1"/>
  <c r="C1178" i="1"/>
  <c r="D1177" i="1"/>
  <c r="H1177" i="1" s="1"/>
  <c r="C1177" i="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G927" i="1"/>
  <c r="D927" i="1"/>
  <c r="C927" i="1"/>
  <c r="H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H649" i="1"/>
  <c r="G649" i="1"/>
  <c r="D649" i="1"/>
  <c r="C649" i="1"/>
  <c r="H648" i="1"/>
  <c r="G648" i="1"/>
  <c r="D648" i="1"/>
  <c r="C648" i="1"/>
  <c r="H647" i="1"/>
  <c r="G647" i="1"/>
  <c r="D647" i="1"/>
  <c r="C647" i="1"/>
  <c r="H646" i="1"/>
  <c r="G646" i="1"/>
  <c r="D646" i="1"/>
  <c r="C646" i="1"/>
  <c r="G645" i="1"/>
  <c r="D645" i="1"/>
  <c r="H645" i="1" s="1"/>
  <c r="C645" i="1"/>
  <c r="C642"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H422" i="1" s="1"/>
  <c r="C422" i="1"/>
  <c r="D421" i="1"/>
  <c r="H421" i="1" s="1"/>
  <c r="C421" i="1"/>
  <c r="H416" i="1"/>
  <c r="G416" i="1"/>
  <c r="D416" i="1"/>
  <c r="C416" i="1"/>
  <c r="H415" i="1"/>
  <c r="D415" i="1"/>
  <c r="G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G195" i="1"/>
  <c r="D195" i="1"/>
  <c r="H195" i="1" s="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G182" i="1"/>
  <c r="D182" i="1"/>
  <c r="H182" i="1" s="1"/>
  <c r="C182" i="1"/>
  <c r="D181" i="1"/>
  <c r="H181" i="1" s="1"/>
  <c r="C181" i="1"/>
  <c r="D180" i="1"/>
  <c r="H180" i="1" s="1"/>
  <c r="C180" i="1"/>
  <c r="D179" i="1"/>
  <c r="H179" i="1" s="1"/>
  <c r="C179" i="1"/>
  <c r="D178" i="1"/>
  <c r="H178" i="1" s="1"/>
  <c r="C178" i="1"/>
  <c r="D177" i="1"/>
  <c r="G177" i="1" s="1"/>
  <c r="C177" i="1"/>
  <c r="D176" i="1"/>
  <c r="H176" i="1" s="1"/>
  <c r="C176" i="1"/>
  <c r="D175" i="1"/>
  <c r="G175" i="1" s="1"/>
  <c r="C175" i="1"/>
  <c r="C174" i="1"/>
  <c r="H173" i="1"/>
  <c r="G173" i="1"/>
  <c r="D173" i="1"/>
  <c r="C173" i="1"/>
  <c r="H172" i="1"/>
  <c r="G172" i="1"/>
  <c r="D172" i="1"/>
  <c r="C172" i="1"/>
  <c r="D171" i="1"/>
  <c r="H171" i="1" s="1"/>
  <c r="C171" i="1"/>
  <c r="D170" i="1"/>
  <c r="H170" i="1" s="1"/>
  <c r="C170" i="1"/>
  <c r="D169" i="1"/>
  <c r="H169" i="1" s="1"/>
  <c r="C169" i="1"/>
  <c r="H168" i="1"/>
  <c r="G168" i="1"/>
  <c r="D168" i="1"/>
  <c r="C168" i="1"/>
  <c r="D167" i="1"/>
  <c r="H167" i="1" s="1"/>
  <c r="C167" i="1"/>
  <c r="C166" i="1"/>
  <c r="H165" i="1"/>
  <c r="G165" i="1"/>
  <c r="D165" i="1"/>
  <c r="C165" i="1"/>
  <c r="D164" i="1"/>
  <c r="H164" i="1" s="1"/>
  <c r="C164" i="1"/>
  <c r="G163" i="1"/>
  <c r="D163" i="1"/>
  <c r="H163" i="1" s="1"/>
  <c r="C163" i="1"/>
  <c r="G162" i="1"/>
  <c r="D162" i="1"/>
  <c r="H162" i="1" s="1"/>
  <c r="C162" i="1"/>
  <c r="D161" i="1"/>
  <c r="H161" i="1" s="1"/>
  <c r="C161" i="1"/>
  <c r="H159" i="1"/>
  <c r="G159" i="1"/>
  <c r="D159" i="1"/>
  <c r="C159" i="1"/>
  <c r="G158" i="1"/>
  <c r="D158" i="1"/>
  <c r="H158" i="1" s="1"/>
  <c r="C158" i="1"/>
  <c r="H157" i="1"/>
  <c r="G157" i="1"/>
  <c r="D157" i="1"/>
  <c r="C157" i="1"/>
  <c r="C156" i="1"/>
  <c r="H155" i="1"/>
  <c r="G155" i="1"/>
  <c r="D155" i="1"/>
  <c r="C155" i="1"/>
  <c r="H154" i="1"/>
  <c r="G154" i="1"/>
  <c r="D154" i="1"/>
  <c r="C154" i="1"/>
  <c r="H153" i="1"/>
  <c r="G153" i="1"/>
  <c r="D153" i="1"/>
  <c r="C153" i="1"/>
  <c r="H152" i="1"/>
  <c r="G152" i="1"/>
  <c r="D152" i="1"/>
  <c r="C152" i="1"/>
  <c r="G151" i="1"/>
  <c r="D151" i="1"/>
  <c r="H151" i="1" s="1"/>
  <c r="C151" i="1"/>
  <c r="G150"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G132" i="1"/>
  <c r="D132" i="1"/>
  <c r="H132" i="1" s="1"/>
  <c r="C132" i="1"/>
  <c r="C131" i="1"/>
  <c r="C130" i="1"/>
  <c r="H129" i="1"/>
  <c r="G129" i="1"/>
  <c r="D129" i="1"/>
  <c r="C129" i="1"/>
  <c r="H128" i="1"/>
  <c r="G128" i="1"/>
  <c r="D128" i="1"/>
  <c r="C128" i="1"/>
  <c r="G127" i="1"/>
  <c r="D127" i="1"/>
  <c r="H127" i="1" s="1"/>
  <c r="C127" i="1"/>
  <c r="H126" i="1"/>
  <c r="G126" i="1"/>
  <c r="D126" i="1"/>
  <c r="C126" i="1"/>
  <c r="G125"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90" i="1" l="1"/>
  <c r="G65" i="1"/>
  <c r="G1346" i="1"/>
  <c r="E335" i="9"/>
  <c r="B335" i="9" s="1"/>
  <c r="E304" i="9"/>
  <c r="B304" i="9" s="1"/>
  <c r="D1260" i="1"/>
  <c r="G1264" i="1"/>
  <c r="G1341" i="1"/>
  <c r="G1302" i="1"/>
  <c r="G1301" i="1"/>
  <c r="E251" i="5"/>
  <c r="D1256" i="1"/>
  <c r="H1256" i="1" s="1"/>
  <c r="E337" i="9"/>
  <c r="B337" i="9" s="1"/>
  <c r="E313" i="9"/>
  <c r="B313" i="9" s="1"/>
  <c r="E307" i="9"/>
  <c r="B307" i="9" s="1"/>
  <c r="F56" i="5"/>
  <c r="E12" i="5"/>
  <c r="D1017" i="1" s="1"/>
  <c r="E7" i="5"/>
  <c r="E311" i="9"/>
  <c r="B311" i="9" s="1"/>
  <c r="E37" i="9"/>
  <c r="B37" i="9" s="1"/>
  <c r="E36" i="9"/>
  <c r="B36" i="9" s="1"/>
  <c r="E312" i="9"/>
  <c r="B312" i="9" s="1"/>
  <c r="C1201" i="1"/>
  <c r="F197" i="5"/>
  <c r="G1683" i="1"/>
  <c r="G1681" i="1"/>
  <c r="I41" i="3"/>
  <c r="G1601" i="1"/>
  <c r="G1585" i="1"/>
  <c r="H1585" i="1"/>
  <c r="H1594" i="1"/>
  <c r="G1602" i="1"/>
  <c r="H1602" i="1"/>
  <c r="G1604" i="1"/>
  <c r="H1583" i="1"/>
  <c r="G1583" i="1"/>
  <c r="G1540" i="1"/>
  <c r="G653" i="1"/>
  <c r="B296" i="9"/>
  <c r="H1503" i="1"/>
  <c r="G1503" i="1"/>
  <c r="G735" i="1"/>
  <c r="E55" i="9"/>
  <c r="B55" i="9" s="1"/>
  <c r="E46" i="9"/>
  <c r="B46" i="9" s="1"/>
  <c r="G396" i="1"/>
  <c r="G400" i="1"/>
  <c r="G407" i="1"/>
  <c r="G408" i="1"/>
  <c r="F412" i="4"/>
  <c r="G388" i="1"/>
  <c r="G389" i="1"/>
  <c r="G374" i="1"/>
  <c r="G375" i="1"/>
  <c r="E647" i="4"/>
  <c r="D641" i="1" s="1"/>
  <c r="G421" i="1"/>
  <c r="G422" i="1"/>
  <c r="F194" i="4"/>
  <c r="B242" i="9"/>
  <c r="F178" i="4"/>
  <c r="F239" i="9"/>
  <c r="B239" i="9" s="1"/>
  <c r="G181" i="1"/>
  <c r="G180" i="1"/>
  <c r="E51" i="9"/>
  <c r="B51" i="9" s="1"/>
  <c r="G179" i="1"/>
  <c r="G178" i="1"/>
  <c r="H177" i="1"/>
  <c r="G176" i="1"/>
  <c r="G174" i="1"/>
  <c r="H175" i="1"/>
  <c r="G171" i="1"/>
  <c r="G170" i="1"/>
  <c r="G169" i="1"/>
  <c r="G166" i="1"/>
  <c r="G167" i="1"/>
  <c r="G164" i="1"/>
  <c r="G161" i="1"/>
  <c r="D156" i="1"/>
  <c r="H131" i="1"/>
  <c r="G131" i="1"/>
  <c r="F135" i="4"/>
  <c r="E134" i="4"/>
  <c r="D130" i="1" s="1"/>
  <c r="F134" i="4"/>
  <c r="G108" i="1"/>
  <c r="H108" i="1"/>
  <c r="D64" i="1"/>
  <c r="E35" i="9"/>
  <c r="B35" i="9" s="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258" i="1"/>
  <c r="G1258" i="1"/>
  <c r="H1513" i="1"/>
  <c r="G1513" i="1"/>
  <c r="H1550" i="1"/>
  <c r="G1550" i="1"/>
  <c r="J1550" i="1"/>
  <c r="H1554" i="1"/>
  <c r="G1554" i="1"/>
  <c r="I1554" i="1" s="1"/>
  <c r="J1554" i="1"/>
  <c r="J1573" i="1"/>
  <c r="G1573" i="1"/>
  <c r="H1573"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76" i="1"/>
  <c r="G1076" i="1"/>
  <c r="H1078" i="1"/>
  <c r="G1078" i="1"/>
  <c r="H1080" i="1"/>
  <c r="G1080" i="1"/>
  <c r="H1082" i="1"/>
  <c r="G1082" i="1"/>
  <c r="H1084" i="1"/>
  <c r="G1084" i="1"/>
  <c r="H1086" i="1"/>
  <c r="G1086" i="1"/>
  <c r="H1088" i="1"/>
  <c r="G1088" i="1"/>
  <c r="H1090" i="1"/>
  <c r="G1090" i="1"/>
  <c r="H1092" i="1"/>
  <c r="G1092"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443" i="1"/>
  <c r="G1443" i="1"/>
  <c r="H1459" i="1"/>
  <c r="G1459" i="1"/>
  <c r="H1475" i="1"/>
  <c r="G1475" i="1"/>
  <c r="H1486" i="1"/>
  <c r="G1486" i="1"/>
  <c r="H1502" i="1"/>
  <c r="G150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257" i="1"/>
  <c r="G1257" i="1"/>
  <c r="H1379" i="1"/>
  <c r="G1379" i="1"/>
  <c r="H1381" i="1"/>
  <c r="G1381" i="1"/>
  <c r="H1383" i="1"/>
  <c r="G1383" i="1"/>
  <c r="H1385" i="1"/>
  <c r="G1385" i="1"/>
  <c r="H1387" i="1"/>
  <c r="G1387" i="1"/>
  <c r="H1389" i="1"/>
  <c r="G1389" i="1"/>
  <c r="H1391" i="1"/>
  <c r="G1391" i="1"/>
  <c r="H1393" i="1"/>
  <c r="G1393" i="1"/>
  <c r="H1395" i="1"/>
  <c r="G1395" i="1"/>
  <c r="H1397" i="1"/>
  <c r="G1397" i="1"/>
  <c r="H1399" i="1"/>
  <c r="G1399"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75" i="1"/>
  <c r="G1075" i="1"/>
  <c r="H1077" i="1"/>
  <c r="G1077" i="1"/>
  <c r="H1079" i="1"/>
  <c r="G1079" i="1"/>
  <c r="H1081" i="1"/>
  <c r="G1081" i="1"/>
  <c r="H1083" i="1"/>
  <c r="G1083" i="1"/>
  <c r="H1085" i="1"/>
  <c r="G1085" i="1"/>
  <c r="H1087" i="1"/>
  <c r="G1087" i="1"/>
  <c r="H1089" i="1"/>
  <c r="G1089" i="1"/>
  <c r="H1091" i="1"/>
  <c r="G1091"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447" i="1"/>
  <c r="G1447" i="1"/>
  <c r="H1463" i="1"/>
  <c r="G1463" i="1"/>
  <c r="H1479" i="1"/>
  <c r="G1479" i="1"/>
  <c r="H1490" i="1"/>
  <c r="G1490" i="1"/>
  <c r="H1506" i="1"/>
  <c r="G1506" i="1"/>
  <c r="H1517" i="1"/>
  <c r="G1517" i="1"/>
  <c r="H1528" i="1"/>
  <c r="G1528" i="1"/>
  <c r="H1566" i="1"/>
  <c r="G1566" i="1"/>
  <c r="I1566" i="1" s="1"/>
  <c r="J1566" i="1"/>
  <c r="H1576" i="1"/>
  <c r="G1576" i="1"/>
  <c r="J1576" i="1"/>
  <c r="H1632" i="1"/>
  <c r="G1632" i="1"/>
  <c r="D12" i="5"/>
  <c r="F45" i="5"/>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5" i="1"/>
  <c r="G1435" i="1"/>
  <c r="H1451" i="1"/>
  <c r="G1451" i="1"/>
  <c r="H1467" i="1"/>
  <c r="G1467" i="1"/>
  <c r="H1483" i="1"/>
  <c r="G1483" i="1"/>
  <c r="H1494" i="1"/>
  <c r="G1494" i="1"/>
  <c r="H1521" i="1"/>
  <c r="G1521" i="1"/>
  <c r="H1532" i="1"/>
  <c r="G1532" i="1"/>
  <c r="H1539" i="1"/>
  <c r="G1539" i="1"/>
  <c r="H1548" i="1"/>
  <c r="G1548" i="1"/>
  <c r="I1548" i="1" s="1"/>
  <c r="J1548" i="1"/>
  <c r="H1552" i="1"/>
  <c r="G1552" i="1"/>
  <c r="J1552" i="1"/>
  <c r="H1584" i="1"/>
  <c r="G1584" i="1"/>
  <c r="H1592" i="1"/>
  <c r="G1592" i="1"/>
  <c r="H1600" i="1"/>
  <c r="G1600" i="1"/>
  <c r="H1608" i="1"/>
  <c r="G1608" i="1"/>
  <c r="H1616" i="1"/>
  <c r="G1616" i="1"/>
  <c r="H1640" i="1"/>
  <c r="G1640" i="1"/>
  <c r="H1439" i="1"/>
  <c r="G1439" i="1"/>
  <c r="H1455" i="1"/>
  <c r="G1455" i="1"/>
  <c r="H1471" i="1"/>
  <c r="G1471" i="1"/>
  <c r="H1498" i="1"/>
  <c r="G1498" i="1"/>
  <c r="H1536" i="1"/>
  <c r="G1536" i="1"/>
  <c r="G1542" i="1"/>
  <c r="J1542" i="1"/>
  <c r="G1544" i="1"/>
  <c r="J1544" i="1"/>
  <c r="G1546" i="1"/>
  <c r="J1546" i="1"/>
  <c r="H1561" i="1"/>
  <c r="G1561" i="1"/>
  <c r="I1561" i="1" s="1"/>
  <c r="G1582" i="1"/>
  <c r="H1582" i="1"/>
  <c r="G1590" i="1"/>
  <c r="H1590" i="1"/>
  <c r="G1598" i="1"/>
  <c r="H1598" i="1"/>
  <c r="G1606" i="1"/>
  <c r="H1606" i="1"/>
  <c r="G1614" i="1"/>
  <c r="H1614" i="1"/>
  <c r="F129" i="4"/>
  <c r="D125" i="4"/>
  <c r="F165" i="4"/>
  <c r="D164" i="4"/>
  <c r="F231" i="4"/>
  <c r="D230" i="4"/>
  <c r="G1434" i="1"/>
  <c r="G1438" i="1"/>
  <c r="G1442" i="1"/>
  <c r="G1446" i="1"/>
  <c r="G1450" i="1"/>
  <c r="G1454" i="1"/>
  <c r="G1458" i="1"/>
  <c r="G1462" i="1"/>
  <c r="G1466" i="1"/>
  <c r="G1470" i="1"/>
  <c r="G1474" i="1"/>
  <c r="G1478" i="1"/>
  <c r="G1482" i="1"/>
  <c r="G1489" i="1"/>
  <c r="G1493" i="1"/>
  <c r="G1497" i="1"/>
  <c r="G1501" i="1"/>
  <c r="G1505" i="1"/>
  <c r="G1509" i="1"/>
  <c r="G1512" i="1"/>
  <c r="G1516" i="1"/>
  <c r="G1520" i="1"/>
  <c r="G1524" i="1"/>
  <c r="G1527" i="1"/>
  <c r="G1531" i="1"/>
  <c r="G1535" i="1"/>
  <c r="J1560" i="1"/>
  <c r="H1560" i="1"/>
  <c r="G1560" i="1"/>
  <c r="I1560" i="1" s="1"/>
  <c r="J1578" i="1"/>
  <c r="G1578" i="1"/>
  <c r="I1578" i="1" s="1"/>
  <c r="H1581" i="1"/>
  <c r="G1581" i="1"/>
  <c r="I1581" i="1" s="1"/>
  <c r="H1587" i="1"/>
  <c r="G1587" i="1"/>
  <c r="H1595" i="1"/>
  <c r="G1595" i="1"/>
  <c r="H1603" i="1"/>
  <c r="G1603" i="1"/>
  <c r="H1611" i="1"/>
  <c r="G1611" i="1"/>
  <c r="H1619" i="1"/>
  <c r="G1619" i="1"/>
  <c r="G1624" i="1"/>
  <c r="H1630" i="1"/>
  <c r="H1638" i="1"/>
  <c r="E106" i="4"/>
  <c r="D102" i="1" s="1"/>
  <c r="F112" i="4"/>
  <c r="E308" i="4"/>
  <c r="G1433" i="1"/>
  <c r="G1437" i="1"/>
  <c r="G1441" i="1"/>
  <c r="G1445" i="1"/>
  <c r="G1449" i="1"/>
  <c r="G1453" i="1"/>
  <c r="G1457" i="1"/>
  <c r="G1461" i="1"/>
  <c r="G1465" i="1"/>
  <c r="G1469" i="1"/>
  <c r="G1473" i="1"/>
  <c r="G1477" i="1"/>
  <c r="G1481" i="1"/>
  <c r="G1488" i="1"/>
  <c r="G1492" i="1"/>
  <c r="G1496" i="1"/>
  <c r="G1500" i="1"/>
  <c r="G1504" i="1"/>
  <c r="G1508" i="1"/>
  <c r="G1511" i="1"/>
  <c r="G1515" i="1"/>
  <c r="G1519" i="1"/>
  <c r="G1523" i="1"/>
  <c r="G1526" i="1"/>
  <c r="G1530" i="1"/>
  <c r="G1534" i="1"/>
  <c r="G1541" i="1"/>
  <c r="I1541" i="1" s="1"/>
  <c r="H1542" i="1"/>
  <c r="G1543" i="1"/>
  <c r="I1543" i="1" s="1"/>
  <c r="H1544" i="1"/>
  <c r="G1545" i="1"/>
  <c r="I1545" i="1" s="1"/>
  <c r="H1546" i="1"/>
  <c r="G1547" i="1"/>
  <c r="H1557" i="1"/>
  <c r="G1557" i="1"/>
  <c r="I1557" i="1" s="1"/>
  <c r="I1562" i="1"/>
  <c r="J1567" i="1"/>
  <c r="G1567" i="1"/>
  <c r="I1567" i="1" s="1"/>
  <c r="H1570" i="1"/>
  <c r="G1570" i="1"/>
  <c r="H1572" i="1"/>
  <c r="G1635" i="1"/>
  <c r="G1643" i="1"/>
  <c r="F609" i="4"/>
  <c r="D597" i="4"/>
  <c r="J1564" i="1"/>
  <c r="J1568" i="1"/>
  <c r="J1574" i="1"/>
  <c r="J1579" i="1"/>
  <c r="D7" i="4"/>
  <c r="F83" i="4"/>
  <c r="D82" i="4"/>
  <c r="F107" i="4"/>
  <c r="D106" i="4"/>
  <c r="F154" i="4"/>
  <c r="E153" i="4"/>
  <c r="G24" i="9" s="1"/>
  <c r="E230" i="4"/>
  <c r="D226" i="1" s="1"/>
  <c r="F310" i="4"/>
  <c r="D309" i="4"/>
  <c r="H1559" i="1"/>
  <c r="I1559" i="1" s="1"/>
  <c r="J1559" i="1"/>
  <c r="H1563" i="1"/>
  <c r="G1623" i="1"/>
  <c r="H1626" i="1"/>
  <c r="G1631" i="1"/>
  <c r="H1634" i="1"/>
  <c r="G1639" i="1"/>
  <c r="H1642" i="1"/>
  <c r="G1647" i="1"/>
  <c r="H1650" i="1"/>
  <c r="G1655" i="1"/>
  <c r="H1658" i="1"/>
  <c r="G1663" i="1"/>
  <c r="H1666" i="1"/>
  <c r="G1671" i="1"/>
  <c r="H1674" i="1"/>
  <c r="H1676" i="1"/>
  <c r="H1682" i="1"/>
  <c r="H1684" i="1"/>
  <c r="E49" i="4"/>
  <c r="D45" i="1" s="1"/>
  <c r="F572" i="4"/>
  <c r="D571" i="4"/>
  <c r="F141" i="4"/>
  <c r="D140" i="4"/>
  <c r="H24" i="9"/>
  <c r="D152" i="4"/>
  <c r="E164" i="4"/>
  <c r="D160" i="1" s="1"/>
  <c r="F170" i="4"/>
  <c r="F431" i="4"/>
  <c r="D430" i="4"/>
  <c r="F537" i="4"/>
  <c r="D536" i="4"/>
  <c r="F630" i="4"/>
  <c r="D629" i="4"/>
  <c r="F130" i="6"/>
  <c r="D129" i="6"/>
  <c r="H33" i="3"/>
  <c r="D44" i="8"/>
  <c r="E373" i="4"/>
  <c r="D368" i="1" s="1"/>
  <c r="E430" i="4"/>
  <c r="E536" i="4"/>
  <c r="E571" i="4"/>
  <c r="D565" i="1" s="1"/>
  <c r="G156" i="9"/>
  <c r="E156" i="9" s="1"/>
  <c r="B156" i="9" s="1"/>
  <c r="F607" i="4"/>
  <c r="E629" i="4"/>
  <c r="D623" i="1" s="1"/>
  <c r="F204" i="5"/>
  <c r="D203" i="5"/>
  <c r="F36" i="6"/>
  <c r="D35" i="6"/>
  <c r="D114" i="6"/>
  <c r="E5" i="7"/>
  <c r="E648" i="4"/>
  <c r="H316" i="9"/>
  <c r="H315" i="9"/>
  <c r="E147" i="5"/>
  <c r="D1152" i="1" s="1"/>
  <c r="D178" i="5"/>
  <c r="E35" i="6"/>
  <c r="B28" i="9"/>
  <c r="E38" i="9"/>
  <c r="B38" i="9" s="1"/>
  <c r="B44" i="9"/>
  <c r="E54" i="9"/>
  <c r="B54" i="9" s="1"/>
  <c r="B60" i="9"/>
  <c r="E70" i="9"/>
  <c r="B70" i="9" s="1"/>
  <c r="B76" i="9"/>
  <c r="E86" i="9"/>
  <c r="B86" i="9" s="1"/>
  <c r="B92" i="9"/>
  <c r="F362" i="4"/>
  <c r="F393" i="4"/>
  <c r="F427" i="4"/>
  <c r="D7" i="5"/>
  <c r="G314" i="9"/>
  <c r="E314" i="9" s="1"/>
  <c r="B314" i="9" s="1"/>
  <c r="F89" i="5"/>
  <c r="D88" i="5"/>
  <c r="D255" i="5"/>
  <c r="F260" i="5"/>
  <c r="D5" i="6"/>
  <c r="F10" i="6"/>
  <c r="D89" i="6"/>
  <c r="F94" i="6"/>
  <c r="D51" i="8"/>
  <c r="C1628" i="1" s="1"/>
  <c r="E34" i="9"/>
  <c r="B34" i="9" s="1"/>
  <c r="B40" i="9"/>
  <c r="E50" i="9"/>
  <c r="B50" i="9" s="1"/>
  <c r="B56" i="9"/>
  <c r="E66" i="9"/>
  <c r="B66" i="9" s="1"/>
  <c r="B72" i="9"/>
  <c r="E82" i="9"/>
  <c r="B82" i="9" s="1"/>
  <c r="B88" i="9"/>
  <c r="F150" i="5"/>
  <c r="F219" i="5"/>
  <c r="F277" i="5"/>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H309" i="9"/>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L207" i="9"/>
  <c r="F207" i="9" s="1"/>
  <c r="G180" i="9"/>
  <c r="E180" i="9" s="1"/>
  <c r="B180" i="9" s="1"/>
  <c r="H179" i="9"/>
  <c r="I10" i="9"/>
  <c r="B119" i="9"/>
  <c r="B127" i="9"/>
  <c r="B135" i="9"/>
  <c r="B143" i="9"/>
  <c r="B151" i="9"/>
  <c r="B163" i="9"/>
  <c r="G175" i="9"/>
  <c r="E175" i="9" s="1"/>
  <c r="B175" i="9" s="1"/>
  <c r="G177" i="9"/>
  <c r="E177" i="9" s="1"/>
  <c r="B177" i="9" s="1"/>
  <c r="G179" i="9"/>
  <c r="E179" i="9" s="1"/>
  <c r="B179" i="9" s="1"/>
  <c r="E88" i="5"/>
  <c r="D1093" i="1" s="1"/>
  <c r="E177" i="5"/>
  <c r="B107" i="9"/>
  <c r="E117" i="9"/>
  <c r="B117" i="9" s="1"/>
  <c r="E125" i="9"/>
  <c r="B125" i="9" s="1"/>
  <c r="E133" i="9"/>
  <c r="B133" i="9" s="1"/>
  <c r="E141" i="9"/>
  <c r="B141" i="9" s="1"/>
  <c r="E149" i="9"/>
  <c r="B149" i="9" s="1"/>
  <c r="E161" i="9"/>
  <c r="B161" i="9" s="1"/>
  <c r="E169" i="9"/>
  <c r="B169" i="9" s="1"/>
  <c r="G315" i="9"/>
  <c r="E315" i="9" s="1"/>
  <c r="B315" i="9" s="1"/>
  <c r="G316" i="9"/>
  <c r="E316" i="9" s="1"/>
  <c r="B316" i="9" s="1"/>
  <c r="E339" i="9"/>
  <c r="B339" i="9" s="1"/>
  <c r="E99" i="9"/>
  <c r="B99" i="9" s="1"/>
  <c r="E103" i="9"/>
  <c r="B103" i="9" s="1"/>
  <c r="B167" i="9"/>
  <c r="G174" i="9"/>
  <c r="E174" i="9" s="1"/>
  <c r="B174" i="9" s="1"/>
  <c r="G176" i="9"/>
  <c r="E176" i="9" s="1"/>
  <c r="B176" i="9" s="1"/>
  <c r="G178" i="9"/>
  <c r="E178" i="9" s="1"/>
  <c r="B178" i="9" s="1"/>
  <c r="M228" i="9"/>
  <c r="F232" i="9"/>
  <c r="B232" i="9" s="1"/>
  <c r="B237" i="9"/>
  <c r="F240" i="9"/>
  <c r="B240" i="9" s="1"/>
  <c r="B245" i="9"/>
  <c r="F248" i="9"/>
  <c r="B248" i="9" s="1"/>
  <c r="F280" i="9"/>
  <c r="B280" i="9" s="1"/>
  <c r="B286" i="9"/>
  <c r="E303" i="9"/>
  <c r="B303" i="9" s="1"/>
  <c r="E317" i="9"/>
  <c r="B317" i="9" s="1"/>
  <c r="B323" i="9"/>
  <c r="B331" i="9"/>
  <c r="F298" i="9"/>
  <c r="E329" i="9"/>
  <c r="B329" i="9" s="1"/>
  <c r="B233" i="9"/>
  <c r="F236" i="9"/>
  <c r="B236" i="9" s="1"/>
  <c r="B241" i="9"/>
  <c r="F244" i="9"/>
  <c r="B244" i="9" s="1"/>
  <c r="F288" i="9"/>
  <c r="B288" i="9" s="1"/>
  <c r="H1260" i="1" l="1"/>
  <c r="G1260" i="1"/>
  <c r="I25" i="3"/>
  <c r="D1255" i="1"/>
  <c r="G1256" i="1"/>
  <c r="D1012" i="1"/>
  <c r="I22" i="3"/>
  <c r="H1201" i="1"/>
  <c r="G1201" i="1"/>
  <c r="H19" i="9"/>
  <c r="E19" i="9" s="1"/>
  <c r="B19" i="9" s="1"/>
  <c r="G641" i="1"/>
  <c r="H641" i="1"/>
  <c r="H156" i="1"/>
  <c r="G156" i="1"/>
  <c r="F153" i="4"/>
  <c r="G130" i="1"/>
  <c r="H130" i="1"/>
  <c r="H64" i="1"/>
  <c r="G64" i="1"/>
  <c r="B207" i="9"/>
  <c r="F88" i="5"/>
  <c r="D69" i="5"/>
  <c r="C1093" i="1"/>
  <c r="D6" i="5"/>
  <c r="H22" i="3"/>
  <c r="F7" i="5"/>
  <c r="C1012" i="1"/>
  <c r="I28" i="3"/>
  <c r="D1431" i="1"/>
  <c r="I33" i="3"/>
  <c r="D1538" i="1"/>
  <c r="G338" i="9"/>
  <c r="E338" i="9" s="1"/>
  <c r="B338" i="9" s="1"/>
  <c r="F203" i="5"/>
  <c r="C1207" i="1"/>
  <c r="G368" i="1"/>
  <c r="H368" i="1"/>
  <c r="G346" i="9"/>
  <c r="E346" i="9" s="1"/>
  <c r="F147" i="5"/>
  <c r="F571" i="4"/>
  <c r="C565" i="1"/>
  <c r="F309" i="4"/>
  <c r="D308" i="4"/>
  <c r="C304" i="1"/>
  <c r="I1573" i="1"/>
  <c r="F228" i="9"/>
  <c r="B228" i="9" s="1"/>
  <c r="G1628" i="1"/>
  <c r="H1628" i="1"/>
  <c r="D141" i="6"/>
  <c r="F5" i="6"/>
  <c r="H27" i="3"/>
  <c r="C1401" i="1"/>
  <c r="G336" i="9"/>
  <c r="E336" i="9" s="1"/>
  <c r="B336" i="9" s="1"/>
  <c r="F178" i="5"/>
  <c r="D177" i="5"/>
  <c r="C1182" i="1"/>
  <c r="F648" i="4"/>
  <c r="D642" i="1"/>
  <c r="H30" i="3"/>
  <c r="F114" i="6"/>
  <c r="C1510" i="1"/>
  <c r="C1621" i="1"/>
  <c r="I39" i="3"/>
  <c r="F129" i="6"/>
  <c r="C1525" i="1"/>
  <c r="F629" i="4"/>
  <c r="C623" i="1"/>
  <c r="F430" i="4"/>
  <c r="C424" i="1"/>
  <c r="H18" i="3"/>
  <c r="D299" i="4"/>
  <c r="C148" i="1"/>
  <c r="F140" i="4"/>
  <c r="C136" i="1"/>
  <c r="F106" i="4"/>
  <c r="C102" i="1"/>
  <c r="F7" i="4"/>
  <c r="D6" i="4"/>
  <c r="C3" i="1"/>
  <c r="F373" i="4"/>
  <c r="F230" i="4"/>
  <c r="C226" i="1"/>
  <c r="F125" i="4"/>
  <c r="C121" i="1"/>
  <c r="I1546" i="1"/>
  <c r="I1542" i="1"/>
  <c r="I1552" i="1"/>
  <c r="F12" i="5"/>
  <c r="C1017" i="1"/>
  <c r="I1576" i="1"/>
  <c r="E176" i="5"/>
  <c r="D1180" i="1" s="1"/>
  <c r="I24" i="3"/>
  <c r="D1181" i="1"/>
  <c r="H1152" i="1"/>
  <c r="G1152" i="1"/>
  <c r="F35" i="6"/>
  <c r="H28" i="3"/>
  <c r="C1431" i="1"/>
  <c r="E535" i="4"/>
  <c r="D530" i="1"/>
  <c r="G45" i="1"/>
  <c r="H45" i="1"/>
  <c r="F597" i="4"/>
  <c r="C591" i="1"/>
  <c r="F49" i="4"/>
  <c r="E360" i="4"/>
  <c r="E417" i="4" s="1"/>
  <c r="D412" i="1" s="1"/>
  <c r="I1550" i="1"/>
  <c r="F89" i="6"/>
  <c r="C1485" i="1"/>
  <c r="D251" i="5"/>
  <c r="F255" i="5"/>
  <c r="C1259" i="1"/>
  <c r="E69" i="5"/>
  <c r="D45" i="8"/>
  <c r="K1481" i="9" s="1"/>
  <c r="E639" i="4"/>
  <c r="D633" i="1" s="1"/>
  <c r="D424" i="1"/>
  <c r="E141" i="6"/>
  <c r="F536" i="4"/>
  <c r="D535" i="4"/>
  <c r="C530" i="1"/>
  <c r="E24" i="9"/>
  <c r="E6" i="4"/>
  <c r="E152" i="4"/>
  <c r="F152" i="4" s="1"/>
  <c r="D149" i="1"/>
  <c r="F82" i="4"/>
  <c r="C78" i="1"/>
  <c r="I1570" i="1"/>
  <c r="D303" i="1"/>
  <c r="F164" i="4"/>
  <c r="C160" i="1"/>
  <c r="I1544" i="1"/>
  <c r="D640" i="4" l="1"/>
  <c r="F535" i="4"/>
  <c r="C529" i="1"/>
  <c r="E422" i="4"/>
  <c r="I17" i="3"/>
  <c r="D2" i="1"/>
  <c r="B24" i="9"/>
  <c r="D1537" i="1"/>
  <c r="I31" i="3"/>
  <c r="E6" i="5"/>
  <c r="F6" i="5" s="1"/>
  <c r="I23" i="3"/>
  <c r="D1074" i="1"/>
  <c r="H1485" i="1"/>
  <c r="G1485" i="1"/>
  <c r="E418" i="4"/>
  <c r="D413" i="1" s="1"/>
  <c r="D355" i="1"/>
  <c r="F360" i="4"/>
  <c r="G1431" i="1"/>
  <c r="H1431" i="1"/>
  <c r="G226" i="1"/>
  <c r="H226" i="1"/>
  <c r="D300" i="4"/>
  <c r="F6" i="4"/>
  <c r="H17" i="3"/>
  <c r="D422" i="4"/>
  <c r="C2" i="1"/>
  <c r="G136" i="1"/>
  <c r="H136" i="1"/>
  <c r="H642" i="1"/>
  <c r="G642" i="1"/>
  <c r="D417" i="4"/>
  <c r="F308" i="4"/>
  <c r="C303" i="1"/>
  <c r="D418" i="4"/>
  <c r="H1207" i="1"/>
  <c r="G1207" i="1"/>
  <c r="F69" i="5"/>
  <c r="H23" i="3"/>
  <c r="C1074" i="1"/>
  <c r="H160" i="1"/>
  <c r="G160" i="1"/>
  <c r="I40" i="3"/>
  <c r="C1622" i="1"/>
  <c r="G343" i="9"/>
  <c r="E343" i="9" s="1"/>
  <c r="H149" i="1"/>
  <c r="G149" i="1"/>
  <c r="H530" i="1"/>
  <c r="G530" i="1"/>
  <c r="H1259" i="1"/>
  <c r="G1259" i="1"/>
  <c r="H1017" i="1"/>
  <c r="G1017" i="1"/>
  <c r="G623" i="1"/>
  <c r="H623" i="1"/>
  <c r="H1510" i="1"/>
  <c r="G1510" i="1"/>
  <c r="F141" i="6"/>
  <c r="H31" i="3"/>
  <c r="C1537" i="1"/>
  <c r="B346" i="9"/>
  <c r="E345" i="9"/>
  <c r="I10" i="3" s="1"/>
  <c r="H591" i="1"/>
  <c r="G591" i="1"/>
  <c r="G121" i="1"/>
  <c r="H121" i="1"/>
  <c r="H102" i="1"/>
  <c r="G102" i="1"/>
  <c r="G424" i="1"/>
  <c r="H424" i="1"/>
  <c r="H1621" i="1"/>
  <c r="G1621" i="1"/>
  <c r="H11" i="3"/>
  <c r="G1182" i="1"/>
  <c r="H1182" i="1"/>
  <c r="H9" i="3"/>
  <c r="H1401" i="1"/>
  <c r="G1401" i="1"/>
  <c r="G348" i="9"/>
  <c r="E348" i="9" s="1"/>
  <c r="H565" i="1"/>
  <c r="G565" i="1"/>
  <c r="C1011" i="1"/>
  <c r="E299" i="4"/>
  <c r="F299" i="4" s="1"/>
  <c r="I18" i="3"/>
  <c r="D148" i="1"/>
  <c r="G148" i="1" s="1"/>
  <c r="H78" i="1"/>
  <c r="G78" i="1"/>
  <c r="F251" i="5"/>
  <c r="H25" i="3"/>
  <c r="C1255" i="1"/>
  <c r="E640" i="4"/>
  <c r="D634" i="1" s="1"/>
  <c r="D529" i="1"/>
  <c r="G3" i="1"/>
  <c r="H3" i="1"/>
  <c r="D423" i="4"/>
  <c r="D301" i="4"/>
  <c r="C295" i="1"/>
  <c r="D639" i="4"/>
  <c r="H1525" i="1"/>
  <c r="G1525" i="1"/>
  <c r="G344" i="9"/>
  <c r="E344" i="9" s="1"/>
  <c r="B344" i="9" s="1"/>
  <c r="F177" i="5"/>
  <c r="D176" i="5"/>
  <c r="G299" i="9" s="1"/>
  <c r="H24" i="3"/>
  <c r="C1181" i="1"/>
  <c r="G304" i="1"/>
  <c r="H304" i="1"/>
  <c r="H1538" i="1"/>
  <c r="G1538" i="1"/>
  <c r="H1012" i="1"/>
  <c r="G1012" i="1"/>
  <c r="H1093" i="1"/>
  <c r="G1093" i="1"/>
  <c r="K3" i="9" l="1"/>
  <c r="H148" i="1"/>
  <c r="G303" i="1"/>
  <c r="H303" i="1"/>
  <c r="D424" i="4"/>
  <c r="F422" i="4"/>
  <c r="D643" i="4"/>
  <c r="C417" i="1"/>
  <c r="H299" i="9"/>
  <c r="E299" i="9" s="1"/>
  <c r="D1011" i="1"/>
  <c r="H8" i="3" s="1"/>
  <c r="E643" i="4"/>
  <c r="D417" i="1"/>
  <c r="F301" i="4"/>
  <c r="C297" i="1"/>
  <c r="E347" i="9"/>
  <c r="I9" i="3" s="1"/>
  <c r="B348" i="9"/>
  <c r="E342" i="9"/>
  <c r="I11" i="3" s="1"/>
  <c r="B343" i="9"/>
  <c r="G529" i="1"/>
  <c r="H529" i="1"/>
  <c r="F176" i="5"/>
  <c r="C1180" i="1"/>
  <c r="F639" i="4"/>
  <c r="C633" i="1"/>
  <c r="D644" i="4"/>
  <c r="D425" i="4"/>
  <c r="C418" i="1"/>
  <c r="G20" i="9"/>
  <c r="E423" i="4"/>
  <c r="F423" i="4" s="1"/>
  <c r="E301" i="4"/>
  <c r="D297" i="1" s="1"/>
  <c r="D295" i="1"/>
  <c r="G295" i="1" s="1"/>
  <c r="G306" i="9"/>
  <c r="E306" i="9" s="1"/>
  <c r="B306" i="9" s="1"/>
  <c r="H1537" i="1"/>
  <c r="G1537" i="1"/>
  <c r="G1622" i="1"/>
  <c r="H1622" i="1"/>
  <c r="H1074" i="1"/>
  <c r="G1074" i="1"/>
  <c r="F417" i="4"/>
  <c r="C412" i="1"/>
  <c r="G355" i="1"/>
  <c r="H355" i="1"/>
  <c r="E300" i="4"/>
  <c r="D296" i="1" s="1"/>
  <c r="H1181" i="1"/>
  <c r="G1181" i="1"/>
  <c r="H1255" i="1"/>
  <c r="G1255" i="1"/>
  <c r="N3" i="9"/>
  <c r="F418" i="4"/>
  <c r="C413" i="1"/>
  <c r="G2" i="1"/>
  <c r="H2" i="1"/>
  <c r="C296" i="1"/>
  <c r="F640" i="4"/>
  <c r="C634" i="1"/>
  <c r="G1011" i="1" l="1"/>
  <c r="H1011" i="1"/>
  <c r="F300" i="4"/>
  <c r="H295" i="1"/>
  <c r="B299" i="9"/>
  <c r="H413" i="1"/>
  <c r="G413" i="1"/>
  <c r="G634" i="1"/>
  <c r="H634" i="1"/>
  <c r="G633" i="1"/>
  <c r="H633" i="1"/>
  <c r="F424" i="4"/>
  <c r="C419" i="1"/>
  <c r="M3" i="9"/>
  <c r="D637" i="1"/>
  <c r="G417" i="1"/>
  <c r="H417" i="1"/>
  <c r="H296" i="1"/>
  <c r="G296" i="1"/>
  <c r="E425" i="4"/>
  <c r="D420" i="1" s="1"/>
  <c r="E644" i="4"/>
  <c r="E645" i="4" s="1"/>
  <c r="D418" i="1"/>
  <c r="H418" i="1" s="1"/>
  <c r="H20" i="9"/>
  <c r="E20" i="9" s="1"/>
  <c r="B20" i="9" s="1"/>
  <c r="C420" i="1"/>
  <c r="H1180" i="1"/>
  <c r="G1180" i="1"/>
  <c r="H297" i="1"/>
  <c r="G297" i="1"/>
  <c r="E424" i="4"/>
  <c r="D419" i="1" s="1"/>
  <c r="D645" i="4"/>
  <c r="F643" i="4"/>
  <c r="C637" i="1"/>
  <c r="G412" i="1"/>
  <c r="H412" i="1"/>
  <c r="D646" i="4"/>
  <c r="C638" i="1"/>
  <c r="F425" i="4" l="1"/>
  <c r="F644" i="4"/>
  <c r="D639" i="1"/>
  <c r="G418" i="1"/>
  <c r="D650" i="4"/>
  <c r="C640" i="1"/>
  <c r="D649" i="4"/>
  <c r="F645" i="4"/>
  <c r="C639" i="1"/>
  <c r="H419" i="1"/>
  <c r="G419" i="1"/>
  <c r="H637" i="1"/>
  <c r="G637" i="1"/>
  <c r="H420" i="1"/>
  <c r="G420" i="1"/>
  <c r="E646" i="4"/>
  <c r="D638" i="1"/>
  <c r="H638" i="1" s="1"/>
  <c r="H334" i="9"/>
  <c r="G334" i="9"/>
  <c r="E334" i="9" l="1"/>
  <c r="B334" i="9" s="1"/>
  <c r="G638" i="1"/>
  <c r="E650" i="4"/>
  <c r="F650" i="4" s="1"/>
  <c r="D640" i="1"/>
  <c r="F646" i="4"/>
  <c r="H639" i="1"/>
  <c r="G639" i="1"/>
  <c r="H20" i="3"/>
  <c r="C644" i="1"/>
  <c r="F649" i="4"/>
  <c r="H19" i="3"/>
  <c r="C643" i="1"/>
  <c r="E649" i="4"/>
  <c r="E298" i="9" l="1"/>
  <c r="I8" i="3" s="1"/>
  <c r="I19" i="3"/>
  <c r="D643" i="1"/>
  <c r="G643" i="1" s="1"/>
  <c r="I20" i="3"/>
  <c r="D644" i="1"/>
  <c r="G644" i="1" s="1"/>
  <c r="G297" i="9"/>
  <c r="E297" i="9" s="1"/>
  <c r="B297" i="9" s="1"/>
  <c r="H7" i="3"/>
  <c r="H640" i="1"/>
  <c r="H644" i="1"/>
  <c r="G640" i="1"/>
  <c r="H643" i="1" l="1"/>
  <c r="J3" i="9"/>
  <c r="G295" i="9" l="1"/>
  <c r="H295" i="9"/>
  <c r="L293" i="9"/>
  <c r="F293" i="9" s="1"/>
  <c r="G18" i="9"/>
  <c r="H18" i="9"/>
  <c r="J8" i="9"/>
  <c r="J17" i="9"/>
  <c r="I5" i="9"/>
  <c r="G15" i="9"/>
  <c r="K11" i="9"/>
  <c r="J12" i="9"/>
  <c r="H22" i="9"/>
  <c r="I17" i="9"/>
  <c r="G21" i="9"/>
  <c r="L15" i="9"/>
  <c r="I13" i="9"/>
  <c r="K7" i="9"/>
  <c r="J5" i="9"/>
  <c r="I7" i="9"/>
  <c r="K13" i="9"/>
  <c r="K6" i="9"/>
  <c r="J11" i="9"/>
  <c r="J7" i="9"/>
  <c r="I9" i="9"/>
  <c r="H21" i="9"/>
  <c r="G16" i="9"/>
  <c r="G17" i="9"/>
  <c r="H16" i="9"/>
  <c r="I6" i="9"/>
  <c r="K12" i="9"/>
  <c r="K9" i="9"/>
  <c r="I12" i="9"/>
  <c r="M15" i="9"/>
  <c r="H17" i="9"/>
  <c r="L16" i="9"/>
  <c r="K8" i="9"/>
  <c r="J13" i="9"/>
  <c r="K5" i="9"/>
  <c r="J10" i="9"/>
  <c r="I8" i="9"/>
  <c r="G22" i="9"/>
  <c r="M16" i="9"/>
  <c r="H15" i="9"/>
  <c r="J9" i="9"/>
  <c r="J6" i="9"/>
  <c r="I11" i="9"/>
  <c r="K10" i="9"/>
  <c r="E11" i="9" l="1"/>
  <c r="B11" i="9" s="1"/>
  <c r="E8" i="9"/>
  <c r="B8" i="9" s="1"/>
  <c r="E18" i="9"/>
  <c r="B18" i="9" s="1"/>
  <c r="E12" i="9"/>
  <c r="B12" i="9" s="1"/>
  <c r="E5" i="9"/>
  <c r="B5" i="9" s="1"/>
  <c r="E295" i="9"/>
  <c r="B295" i="9" s="1"/>
  <c r="E10" i="9"/>
  <c r="B10" i="9" s="1"/>
  <c r="F16" i="9"/>
  <c r="E17" i="9"/>
  <c r="B17" i="9" s="1"/>
  <c r="E7" i="9"/>
  <c r="B7" i="9" s="1"/>
  <c r="F15" i="9"/>
  <c r="B293" i="9"/>
  <c r="F23" i="9"/>
  <c r="E16" i="9"/>
  <c r="E21" i="9"/>
  <c r="B21" i="9" s="1"/>
  <c r="E9" i="9"/>
  <c r="B9" i="9" s="1"/>
  <c r="E13" i="9"/>
  <c r="B13" i="9" s="1"/>
  <c r="E22" i="9"/>
  <c r="B22" i="9" s="1"/>
  <c r="E6" i="9"/>
  <c r="B6" i="9" s="1"/>
  <c r="E15" i="9"/>
  <c r="E23" i="9" l="1"/>
  <c r="I7" i="3" s="1"/>
  <c r="F14" i="9"/>
  <c r="F3" i="9" s="1"/>
  <c r="B16" i="9"/>
  <c r="E14" i="9"/>
  <c r="I13" i="3" s="1"/>
  <c r="B15" i="9"/>
  <c r="E4" i="9"/>
  <c r="E3" i="9" l="1"/>
</calcChain>
</file>

<file path=xl/sharedStrings.xml><?xml version="1.0" encoding="utf-8"?>
<sst xmlns="http://schemas.openxmlformats.org/spreadsheetml/2006/main" count="4733" uniqueCount="3657">
  <si>
    <t>Obveznik:</t>
  </si>
  <si>
    <t>41048 - KNJIŽNICA I ČITAONICA KUTINA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</si>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</sst>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702336.94</v>
      </c>
      <c r="D2" s="7">
        <f>'PR-RAS'!E6</f>
        <v>384653.21</v>
      </c>
      <c r="E2" s="7">
        <v>0</v>
      </c>
      <c r="F2" s="7">
        <v>0</v>
      </c>
      <c r="G2" s="8">
        <f t="shared" ref="G2:G274" si="0">(B2/1000)*(C2*1+D2*2)</f>
        <v>1471.6433599999998</v>
      </c>
      <c r="H2" s="8">
        <f t="shared" ref="H2:H274" si="1">ABS(C2-ROUND(C2,0))+ABS(D2-ROUND(D2,0))</f>
        <v>0.27000000007683411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274200</v>
      </c>
      <c r="D45" s="2">
        <f>'PR-RAS'!E49</f>
        <v>125000</v>
      </c>
      <c r="E45" s="2">
        <v>0</v>
      </c>
      <c r="F45" s="2">
        <v>0</v>
      </c>
      <c r="G45" s="3">
        <f t="shared" si="0"/>
        <v>23064.799999999999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274200</v>
      </c>
      <c r="D64" s="2">
        <f>'PR-RAS'!E68</f>
        <v>125000</v>
      </c>
      <c r="E64" s="2">
        <v>0</v>
      </c>
      <c r="F64" s="2">
        <v>0</v>
      </c>
      <c r="G64" s="3">
        <f t="shared" si="0"/>
        <v>33024.6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600</v>
      </c>
      <c r="D65" s="2">
        <f>'PR-RAS'!E69</f>
        <v>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273600</v>
      </c>
      <c r="D66" s="2">
        <f>'PR-RAS'!E70</f>
        <v>125000</v>
      </c>
      <c r="E66" s="2">
        <v>0</v>
      </c>
      <c r="F66" s="2">
        <v>0</v>
      </c>
      <c r="G66" s="3">
        <f t="shared" si="0"/>
        <v>34034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15000</v>
      </c>
      <c r="D102" s="2">
        <f>'PR-RAS'!E106</f>
        <v>14270.07</v>
      </c>
      <c r="E102" s="2">
        <v>0</v>
      </c>
      <c r="F102" s="2">
        <v>0</v>
      </c>
      <c r="G102" s="3">
        <f t="shared" si="0"/>
        <v>4397.5541400000002</v>
      </c>
      <c r="H102" s="3">
        <f t="shared" si="1"/>
        <v>6.9999999999708962E-2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15000</v>
      </c>
      <c r="D108" s="2">
        <f>'PR-RAS'!E112</f>
        <v>14270.07</v>
      </c>
      <c r="E108" s="2">
        <v>0</v>
      </c>
      <c r="F108" s="2">
        <v>0</v>
      </c>
      <c r="G108" s="3">
        <f t="shared" si="0"/>
        <v>4658.7949799999997</v>
      </c>
      <c r="H108" s="3">
        <f t="shared" si="1"/>
        <v>6.9999999999708962E-2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15000</v>
      </c>
      <c r="D113" s="2">
        <f>'PR-RAS'!E117</f>
        <v>14270.07</v>
      </c>
      <c r="E113" s="2">
        <v>0</v>
      </c>
      <c r="F113" s="2">
        <v>0</v>
      </c>
      <c r="G113" s="3">
        <f t="shared" si="0"/>
        <v>4876.49568</v>
      </c>
      <c r="H113" s="3">
        <f t="shared" si="1"/>
        <v>6.9999999999708962E-2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877</v>
      </c>
      <c r="D121" s="2">
        <f>'PR-RAS'!E125</f>
        <v>529.9</v>
      </c>
      <c r="E121" s="2">
        <v>0</v>
      </c>
      <c r="F121" s="2">
        <v>0</v>
      </c>
      <c r="G121" s="3">
        <f t="shared" si="0"/>
        <v>232.416</v>
      </c>
      <c r="H121" s="3">
        <f t="shared" si="1"/>
        <v>0.10000000000002274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877</v>
      </c>
      <c r="D125" s="2">
        <f>'PR-RAS'!E129</f>
        <v>529.9</v>
      </c>
      <c r="E125" s="2">
        <v>0</v>
      </c>
      <c r="F125" s="2">
        <v>0</v>
      </c>
      <c r="G125" s="3">
        <f t="shared" si="0"/>
        <v>240.16319999999999</v>
      </c>
      <c r="H125" s="3">
        <f t="shared" si="1"/>
        <v>0.10000000000002274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877</v>
      </c>
      <c r="D127" s="2">
        <f>'PR-RAS'!E131</f>
        <v>529.9</v>
      </c>
      <c r="E127" s="2">
        <v>0</v>
      </c>
      <c r="F127" s="2">
        <v>0</v>
      </c>
      <c r="G127" s="3">
        <f t="shared" si="0"/>
        <v>244.0368</v>
      </c>
      <c r="H127" s="3">
        <f t="shared" si="1"/>
        <v>0.10000000000002274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412259.94</v>
      </c>
      <c r="D130" s="2">
        <f>'PR-RAS'!E134</f>
        <v>244853.24000000002</v>
      </c>
      <c r="E130" s="2">
        <v>0</v>
      </c>
      <c r="F130" s="2">
        <v>0</v>
      </c>
      <c r="G130" s="3">
        <f t="shared" si="0"/>
        <v>116353.66818000001</v>
      </c>
      <c r="H130" s="3">
        <f t="shared" si="1"/>
        <v>0.3000000000174623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412259.94</v>
      </c>
      <c r="D131" s="2">
        <f>'PR-RAS'!E135</f>
        <v>244853.24000000002</v>
      </c>
      <c r="E131" s="2">
        <v>0</v>
      </c>
      <c r="F131" s="2">
        <v>0</v>
      </c>
      <c r="G131" s="3">
        <f t="shared" si="0"/>
        <v>117255.6346</v>
      </c>
      <c r="H131" s="3">
        <f t="shared" si="1"/>
        <v>0.3000000000174623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183346.56</v>
      </c>
      <c r="D132" s="2">
        <f>'PR-RAS'!E136</f>
        <v>227651.89</v>
      </c>
      <c r="E132" s="2">
        <v>0</v>
      </c>
      <c r="F132" s="2">
        <v>0</v>
      </c>
      <c r="G132" s="3">
        <f t="shared" si="0"/>
        <v>83663.194540000011</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228913.38</v>
      </c>
      <c r="D133" s="2">
        <f>'PR-RAS'!E137</f>
        <v>17201.349999999999</v>
      </c>
      <c r="E133" s="2">
        <v>0</v>
      </c>
      <c r="F133" s="2">
        <v>0</v>
      </c>
      <c r="G133" s="3">
        <f t="shared" si="0"/>
        <v>34757.722560000002</v>
      </c>
      <c r="H133" s="3">
        <f t="shared" si="1"/>
        <v>0.73000000000320142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198408.58000000002</v>
      </c>
      <c r="D148" s="2">
        <f>'PR-RAS'!E152</f>
        <v>236762.62</v>
      </c>
      <c r="E148" s="2">
        <v>0</v>
      </c>
      <c r="F148" s="2">
        <v>0</v>
      </c>
      <c r="G148" s="3">
        <f t="shared" si="0"/>
        <v>98774.271540000002</v>
      </c>
      <c r="H148" s="3">
        <f t="shared" si="1"/>
        <v>0.79999999998835847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142425.60000000001</v>
      </c>
      <c r="D149" s="2">
        <f>'PR-RAS'!E153</f>
        <v>182091.81</v>
      </c>
      <c r="E149" s="2">
        <v>0</v>
      </c>
      <c r="F149" s="2">
        <v>0</v>
      </c>
      <c r="G149" s="3">
        <f t="shared" si="0"/>
        <v>74978.16455999999</v>
      </c>
      <c r="H149" s="3">
        <f t="shared" si="1"/>
        <v>0.58999999999650754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113279.49</v>
      </c>
      <c r="D150" s="2">
        <f>'PR-RAS'!E154</f>
        <v>146218.26</v>
      </c>
      <c r="E150" s="2">
        <v>0</v>
      </c>
      <c r="F150" s="2">
        <v>0</v>
      </c>
      <c r="G150" s="3">
        <f t="shared" si="0"/>
        <v>60451.685489999996</v>
      </c>
      <c r="H150" s="3">
        <f t="shared" si="1"/>
        <v>0.75000000001455192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113279.49</v>
      </c>
      <c r="D151" s="2">
        <f>'PR-RAS'!E155</f>
        <v>146218.26</v>
      </c>
      <c r="E151" s="2">
        <v>0</v>
      </c>
      <c r="F151" s="2">
        <v>0</v>
      </c>
      <c r="G151" s="3">
        <f t="shared" si="0"/>
        <v>60857.4015</v>
      </c>
      <c r="H151" s="3">
        <f t="shared" si="1"/>
        <v>0.75000000001455192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10455.26</v>
      </c>
      <c r="D155" s="2">
        <f>'PR-RAS'!E159</f>
        <v>11747.87</v>
      </c>
      <c r="E155" s="2">
        <v>0</v>
      </c>
      <c r="F155" s="2">
        <v>0</v>
      </c>
      <c r="G155" s="3">
        <f t="shared" si="0"/>
        <v>5228.4539999999997</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18690.849999999999</v>
      </c>
      <c r="D156" s="2">
        <f>'PR-RAS'!E160</f>
        <v>24125.68</v>
      </c>
      <c r="E156" s="2">
        <v>0</v>
      </c>
      <c r="F156" s="2">
        <v>0</v>
      </c>
      <c r="G156" s="3">
        <f t="shared" si="0"/>
        <v>10376.042549999998</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18690.849999999999</v>
      </c>
      <c r="D158" s="2">
        <f>'PR-RAS'!E162</f>
        <v>24125.68</v>
      </c>
      <c r="E158" s="2">
        <v>0</v>
      </c>
      <c r="F158" s="2">
        <v>0</v>
      </c>
      <c r="G158" s="3">
        <f t="shared" si="0"/>
        <v>10509.926969999999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55982.979999999996</v>
      </c>
      <c r="D160" s="2">
        <f>'PR-RAS'!E164</f>
        <v>54670.81</v>
      </c>
      <c r="E160" s="2">
        <v>0</v>
      </c>
      <c r="F160" s="2">
        <v>0</v>
      </c>
      <c r="G160" s="3">
        <f t="shared" si="0"/>
        <v>26286.611399999998</v>
      </c>
      <c r="H160" s="3">
        <f t="shared" si="1"/>
        <v>0.21000000000640284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10537.07</v>
      </c>
      <c r="D161" s="2">
        <f>'PR-RAS'!E165</f>
        <v>7940.96</v>
      </c>
      <c r="E161" s="2">
        <v>0</v>
      </c>
      <c r="F161" s="2">
        <v>0</v>
      </c>
      <c r="G161" s="3">
        <f t="shared" si="0"/>
        <v>4227.0383999999995</v>
      </c>
      <c r="H161" s="3">
        <f t="shared" si="1"/>
        <v>0.10999999999967258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3650.3</v>
      </c>
      <c r="D162" s="2">
        <f>'PR-RAS'!E166</f>
        <v>1890.78</v>
      </c>
      <c r="E162" s="2">
        <v>0</v>
      </c>
      <c r="F162" s="2">
        <v>0</v>
      </c>
      <c r="G162" s="3">
        <f t="shared" si="0"/>
        <v>1196.5294600000002</v>
      </c>
      <c r="H162" s="3">
        <f t="shared" si="1"/>
        <v>0.52000000000020918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6391.77</v>
      </c>
      <c r="D163" s="2">
        <f>'PR-RAS'!E167</f>
        <v>5355.18</v>
      </c>
      <c r="E163" s="2">
        <v>0</v>
      </c>
      <c r="F163" s="2">
        <v>0</v>
      </c>
      <c r="G163" s="3">
        <f t="shared" si="0"/>
        <v>2770.5450600000004</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495</v>
      </c>
      <c r="D164" s="2">
        <f>'PR-RAS'!E168</f>
        <v>695</v>
      </c>
      <c r="E164" s="2">
        <v>0</v>
      </c>
      <c r="F164" s="2">
        <v>0</v>
      </c>
      <c r="G164" s="3">
        <f t="shared" si="0"/>
        <v>307.255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7263.98</v>
      </c>
      <c r="D166" s="2">
        <f>'PR-RAS'!E170</f>
        <v>9226.3300000000017</v>
      </c>
      <c r="E166" s="2">
        <v>0</v>
      </c>
      <c r="F166" s="2">
        <v>0</v>
      </c>
      <c r="G166" s="3">
        <f t="shared" si="0"/>
        <v>4243.2456000000011</v>
      </c>
      <c r="H166" s="3">
        <f t="shared" si="1"/>
        <v>0.35000000000218279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3550.38</v>
      </c>
      <c r="D167" s="2">
        <f>'PR-RAS'!E171</f>
        <v>4434.88</v>
      </c>
      <c r="E167" s="2">
        <v>0</v>
      </c>
      <c r="F167" s="2">
        <v>0</v>
      </c>
      <c r="G167" s="3">
        <f t="shared" si="0"/>
        <v>2061.7432399999998</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3306.91</v>
      </c>
      <c r="D169" s="2">
        <f>'PR-RAS'!E173</f>
        <v>4322.43</v>
      </c>
      <c r="E169" s="2">
        <v>0</v>
      </c>
      <c r="F169" s="2">
        <v>0</v>
      </c>
      <c r="G169" s="3">
        <f t="shared" si="0"/>
        <v>2007.8973600000002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387.9</v>
      </c>
      <c r="D170" s="2">
        <f>'PR-RAS'!E174</f>
        <v>371.23</v>
      </c>
      <c r="E170" s="2">
        <v>0</v>
      </c>
      <c r="F170" s="2">
        <v>0</v>
      </c>
      <c r="G170" s="3">
        <f t="shared" si="0"/>
        <v>191.03084000000004</v>
      </c>
      <c r="H170" s="3">
        <f t="shared" si="1"/>
        <v>0.33000000000004093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18.79</v>
      </c>
      <c r="D171" s="2">
        <f>'PR-RAS'!E175</f>
        <v>97.79</v>
      </c>
      <c r="E171" s="2">
        <v>0</v>
      </c>
      <c r="F171" s="2">
        <v>0</v>
      </c>
      <c r="G171" s="3">
        <f t="shared" si="0"/>
        <v>36.442900000000002</v>
      </c>
      <c r="H171" s="3">
        <f t="shared" si="1"/>
        <v>0.4199999999999946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33173.120000000003</v>
      </c>
      <c r="D174" s="2">
        <f>'PR-RAS'!E178</f>
        <v>32789.74</v>
      </c>
      <c r="E174" s="2">
        <v>0</v>
      </c>
      <c r="F174" s="2">
        <v>0</v>
      </c>
      <c r="G174" s="3">
        <f t="shared" si="0"/>
        <v>17084.199799999999</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1771.68</v>
      </c>
      <c r="D175" s="2">
        <f>'PR-RAS'!E179</f>
        <v>1729.5</v>
      </c>
      <c r="E175" s="2">
        <v>0</v>
      </c>
      <c r="F175" s="2">
        <v>0</v>
      </c>
      <c r="G175" s="3">
        <f t="shared" si="0"/>
        <v>910.13832000000002</v>
      </c>
      <c r="H175" s="3">
        <f t="shared" si="1"/>
        <v>0.81999999999993634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4503.8100000000004</v>
      </c>
      <c r="D176" s="2">
        <f>'PR-RAS'!E180</f>
        <v>2979.72</v>
      </c>
      <c r="E176" s="2">
        <v>0</v>
      </c>
      <c r="F176" s="2">
        <v>0</v>
      </c>
      <c r="G176" s="3">
        <f t="shared" si="0"/>
        <v>1831.0687499999999</v>
      </c>
      <c r="H176" s="3">
        <f t="shared" si="1"/>
        <v>0.46999999999979991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992.35</v>
      </c>
      <c r="D177" s="2">
        <f>'PR-RAS'!E181</f>
        <v>1227.2</v>
      </c>
      <c r="E177" s="2">
        <v>0</v>
      </c>
      <c r="F177" s="2">
        <v>0</v>
      </c>
      <c r="G177" s="3">
        <f t="shared" si="0"/>
        <v>606.62799999999993</v>
      </c>
      <c r="H177" s="3">
        <f t="shared" si="1"/>
        <v>0.55000000000006821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522.14</v>
      </c>
      <c r="D178" s="2">
        <f>'PR-RAS'!E182</f>
        <v>1614.68</v>
      </c>
      <c r="E178" s="2">
        <v>0</v>
      </c>
      <c r="F178" s="2">
        <v>0</v>
      </c>
      <c r="G178" s="3">
        <f t="shared" si="0"/>
        <v>664.01549999999997</v>
      </c>
      <c r="H178" s="3">
        <f t="shared" si="1"/>
        <v>0.45999999999992269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2233.4299999999998</v>
      </c>
      <c r="D179" s="2">
        <f>'PR-RAS'!E183</f>
        <v>10037.299999999999</v>
      </c>
      <c r="E179" s="2">
        <v>0</v>
      </c>
      <c r="F179" s="2">
        <v>0</v>
      </c>
      <c r="G179" s="3">
        <f t="shared" si="0"/>
        <v>3970.8293399999998</v>
      </c>
      <c r="H179" s="3">
        <f t="shared" si="1"/>
        <v>0.7299999999991087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1380</v>
      </c>
      <c r="E180" s="2">
        <v>0</v>
      </c>
      <c r="F180" s="2">
        <v>0</v>
      </c>
      <c r="G180" s="3">
        <f t="shared" si="0"/>
        <v>494.03999999999996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14222.92</v>
      </c>
      <c r="D181" s="2">
        <f>'PR-RAS'!E185</f>
        <v>6118.26</v>
      </c>
      <c r="E181" s="2">
        <v>0</v>
      </c>
      <c r="F181" s="2">
        <v>0</v>
      </c>
      <c r="G181" s="3">
        <f t="shared" si="0"/>
        <v>4762.6992</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8789.2999999999993</v>
      </c>
      <c r="D182" s="2">
        <f>'PR-RAS'!E186</f>
        <v>7592.52</v>
      </c>
      <c r="E182" s="2">
        <v>0</v>
      </c>
      <c r="F182" s="2">
        <v>0</v>
      </c>
      <c r="G182" s="3">
        <f t="shared" si="0"/>
        <v>4339.3555399999996</v>
      </c>
      <c r="H182" s="3">
        <f t="shared" si="1"/>
        <v>0.77999999999883585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137.49</v>
      </c>
      <c r="D183" s="2">
        <f>'PR-RAS'!E187</f>
        <v>110.56</v>
      </c>
      <c r="E183" s="2">
        <v>0</v>
      </c>
      <c r="F183" s="2">
        <v>0</v>
      </c>
      <c r="G183" s="3">
        <f t="shared" si="0"/>
        <v>65.267020000000002</v>
      </c>
      <c r="H183" s="3">
        <f t="shared" si="1"/>
        <v>0.93000000000000682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5008.8099999999995</v>
      </c>
      <c r="D190" s="2">
        <f>'PR-RAS'!E194</f>
        <v>4713.78</v>
      </c>
      <c r="E190" s="2">
        <v>0</v>
      </c>
      <c r="F190" s="2">
        <v>0</v>
      </c>
      <c r="G190" s="3">
        <f t="shared" si="0"/>
        <v>2728.4739299999997</v>
      </c>
      <c r="H190" s="3">
        <f t="shared" si="1"/>
        <v>0.41000000000076398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1679.86</v>
      </c>
      <c r="D192" s="2">
        <f>'PR-RAS'!E196</f>
        <v>2139.4</v>
      </c>
      <c r="E192" s="2">
        <v>0</v>
      </c>
      <c r="F192" s="2">
        <v>0</v>
      </c>
      <c r="G192" s="3">
        <f t="shared" si="0"/>
        <v>1138.1040599999999</v>
      </c>
      <c r="H192" s="3">
        <f t="shared" si="1"/>
        <v>0.54000000000019099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1759.38</v>
      </c>
      <c r="D193" s="2">
        <f>'PR-RAS'!E197</f>
        <v>943.52</v>
      </c>
      <c r="E193" s="2">
        <v>0</v>
      </c>
      <c r="F193" s="2">
        <v>0</v>
      </c>
      <c r="G193" s="3">
        <f t="shared" si="0"/>
        <v>700.11264000000006</v>
      </c>
      <c r="H193" s="3">
        <f t="shared" si="1"/>
        <v>0.86000000000012733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1536.39</v>
      </c>
      <c r="D197" s="2">
        <f>'PR-RAS'!E201</f>
        <v>1630.86</v>
      </c>
      <c r="E197" s="2">
        <v>0</v>
      </c>
      <c r="F197" s="2">
        <v>0</v>
      </c>
      <c r="G197" s="3">
        <f t="shared" si="0"/>
        <v>940.42955999999992</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198408.58000000002</v>
      </c>
      <c r="D295" s="2">
        <f>'PR-RAS'!E299</f>
        <v>236762.62</v>
      </c>
      <c r="E295" s="2">
        <v>0</v>
      </c>
      <c r="F295" s="2">
        <v>0</v>
      </c>
      <c r="G295" s="3">
        <f t="shared" si="12"/>
        <v>197548.54308</v>
      </c>
      <c r="H295" s="3">
        <f t="shared" si="13"/>
        <v>0.79999999998835847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503928.35999999993</v>
      </c>
      <c r="D296" s="2">
        <f>'PR-RAS'!E300</f>
        <v>147890.59000000003</v>
      </c>
      <c r="E296" s="2">
        <v>0</v>
      </c>
      <c r="F296" s="2">
        <v>0</v>
      </c>
      <c r="G296" s="3">
        <f t="shared" si="12"/>
        <v>235914.3143</v>
      </c>
      <c r="H296" s="3">
        <f t="shared" si="13"/>
        <v>0.76999999990221113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10302.52</v>
      </c>
      <c r="D299" s="2">
        <f>'PR-RAS'!E303</f>
        <v>16186.54</v>
      </c>
      <c r="E299" s="2">
        <v>0</v>
      </c>
      <c r="F299" s="2">
        <v>0</v>
      </c>
      <c r="G299" s="3">
        <f t="shared" si="12"/>
        <v>12717.328800000001</v>
      </c>
      <c r="H299" s="3">
        <f t="shared" si="13"/>
        <v>0.93999999999869033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508817.78</v>
      </c>
      <c r="D355" s="2">
        <f>'PR-RAS'!E360</f>
        <v>231188.13</v>
      </c>
      <c r="E355" s="2">
        <v>0</v>
      </c>
      <c r="F355" s="2">
        <v>0</v>
      </c>
      <c r="G355" s="3">
        <f t="shared" si="12"/>
        <v>343802.69016</v>
      </c>
      <c r="H355" s="3">
        <f t="shared" si="13"/>
        <v>0.34999999997671694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36999.15</v>
      </c>
      <c r="D368" s="2">
        <f>'PR-RAS'!E373</f>
        <v>46212.06</v>
      </c>
      <c r="E368" s="2">
        <v>0</v>
      </c>
      <c r="F368" s="2">
        <v>0</v>
      </c>
      <c r="G368" s="3">
        <f t="shared" si="12"/>
        <v>47498.340089999998</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2000.15</v>
      </c>
      <c r="D374" s="2">
        <f>'PR-RAS'!E379</f>
        <v>1438.36</v>
      </c>
      <c r="E374" s="2">
        <v>0</v>
      </c>
      <c r="F374" s="2">
        <v>0</v>
      </c>
      <c r="G374" s="3">
        <f t="shared" si="12"/>
        <v>1819.07251</v>
      </c>
      <c r="H374" s="3">
        <f t="shared" si="13"/>
        <v>0.50999999999999091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1856.15</v>
      </c>
      <c r="D375" s="2">
        <f>'PR-RAS'!E380</f>
        <v>1438.36</v>
      </c>
      <c r="E375" s="2">
        <v>0</v>
      </c>
      <c r="F375" s="2">
        <v>0</v>
      </c>
      <c r="G375" s="3">
        <f t="shared" si="12"/>
        <v>1770.09338</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144</v>
      </c>
      <c r="D376" s="2">
        <f>'PR-RAS'!E381</f>
        <v>0</v>
      </c>
      <c r="E376" s="2">
        <v>0</v>
      </c>
      <c r="F376" s="2">
        <v>0</v>
      </c>
      <c r="G376" s="3">
        <f t="shared" si="12"/>
        <v>54</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34999</v>
      </c>
      <c r="D388" s="2">
        <f>'PR-RAS'!E393</f>
        <v>36523.699999999997</v>
      </c>
      <c r="E388" s="2">
        <v>0</v>
      </c>
      <c r="F388" s="2">
        <v>0</v>
      </c>
      <c r="G388" s="3">
        <f t="shared" si="12"/>
        <v>41813.9568</v>
      </c>
      <c r="H388" s="3">
        <f t="shared" si="13"/>
        <v>0.30000000000291038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34999</v>
      </c>
      <c r="D389" s="2">
        <f>'PR-RAS'!E394</f>
        <v>36523.699999999997</v>
      </c>
      <c r="E389" s="2">
        <v>0</v>
      </c>
      <c r="F389" s="2">
        <v>0</v>
      </c>
      <c r="G389" s="3">
        <f t="shared" si="12"/>
        <v>41922.003199999999</v>
      </c>
      <c r="H389" s="3">
        <f t="shared" si="13"/>
        <v>0.30000000000291038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8250</v>
      </c>
      <c r="E396" s="2">
        <v>0</v>
      </c>
      <c r="F396" s="2">
        <v>0</v>
      </c>
      <c r="G396" s="3">
        <f t="shared" si="12"/>
        <v>6517.5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8250</v>
      </c>
      <c r="E400" s="2">
        <v>0</v>
      </c>
      <c r="F400" s="2">
        <v>0</v>
      </c>
      <c r="G400" s="3">
        <f t="shared" si="12"/>
        <v>6583.5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471818.63</v>
      </c>
      <c r="D407" s="2">
        <f>'PR-RAS'!E412</f>
        <v>184976.07</v>
      </c>
      <c r="E407" s="2">
        <v>0</v>
      </c>
      <c r="F407" s="2">
        <v>0</v>
      </c>
      <c r="G407" s="3">
        <f t="shared" si="12"/>
        <v>341758.93262000004</v>
      </c>
      <c r="H407" s="3">
        <f t="shared" si="13"/>
        <v>0.44000000000232831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471818.63</v>
      </c>
      <c r="D408" s="2">
        <f>'PR-RAS'!E413</f>
        <v>184976.07</v>
      </c>
      <c r="E408" s="2">
        <v>0</v>
      </c>
      <c r="F408" s="2">
        <v>0</v>
      </c>
      <c r="G408" s="3">
        <f t="shared" si="12"/>
        <v>342600.70338999998</v>
      </c>
      <c r="H408" s="3">
        <f t="shared" si="13"/>
        <v>0.44000000000232831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508817.78</v>
      </c>
      <c r="D413" s="2">
        <f>'PR-RAS'!E418</f>
        <v>231188.13</v>
      </c>
      <c r="E413" s="2">
        <v>0</v>
      </c>
      <c r="F413" s="2">
        <v>0</v>
      </c>
      <c r="G413" s="3">
        <f t="shared" si="12"/>
        <v>400131.94448000001</v>
      </c>
      <c r="H413" s="3">
        <f t="shared" si="13"/>
        <v>0.34999999997671694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994.6</v>
      </c>
      <c r="D415" s="2">
        <f>'PR-RAS'!E420</f>
        <v>0</v>
      </c>
      <c r="E415" s="2">
        <v>0</v>
      </c>
      <c r="F415" s="2">
        <v>0</v>
      </c>
      <c r="G415" s="3">
        <f t="shared" si="12"/>
        <v>411.76439999999997</v>
      </c>
      <c r="H415" s="3">
        <f t="shared" si="13"/>
        <v>0.39999999999997726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702336.94</v>
      </c>
      <c r="D417" s="2">
        <f>'PR-RAS'!E422</f>
        <v>384653.21</v>
      </c>
      <c r="E417" s="2">
        <v>0</v>
      </c>
      <c r="F417" s="2">
        <v>0</v>
      </c>
      <c r="G417" s="3">
        <f t="shared" si="12"/>
        <v>612203.63775999995</v>
      </c>
      <c r="H417" s="3">
        <f t="shared" si="13"/>
        <v>0.27000000007683411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707226.3600000001</v>
      </c>
      <c r="D418" s="2">
        <f>'PR-RAS'!E423</f>
        <v>467950.75</v>
      </c>
      <c r="E418" s="2">
        <v>0</v>
      </c>
      <c r="F418" s="2">
        <v>0</v>
      </c>
      <c r="G418" s="3">
        <f t="shared" si="12"/>
        <v>685184.31761999999</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4889.4200000001583</v>
      </c>
      <c r="D420" s="2">
        <f>'PR-RAS'!E425</f>
        <v>83297.539999999979</v>
      </c>
      <c r="E420" s="2">
        <v>0</v>
      </c>
      <c r="F420" s="2">
        <v>0</v>
      </c>
      <c r="G420" s="3">
        <f t="shared" si="12"/>
        <v>71852.005500000043</v>
      </c>
      <c r="H420" s="3">
        <f t="shared" si="13"/>
        <v>0.8800000001792796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11297.12</v>
      </c>
      <c r="D422" s="2">
        <f>'PR-RAS'!E427</f>
        <v>16186.54</v>
      </c>
      <c r="E422" s="2">
        <v>0</v>
      </c>
      <c r="F422" s="2">
        <v>0</v>
      </c>
      <c r="G422" s="3">
        <f t="shared" si="12"/>
        <v>18385.154200000001</v>
      </c>
      <c r="H422" s="3">
        <f t="shared" si="13"/>
        <v>0.57999999999992724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702336.94</v>
      </c>
      <c r="D637" s="2">
        <f>'PR-RAS'!E643</f>
        <v>384653.21</v>
      </c>
      <c r="E637" s="2">
        <v>0</v>
      </c>
      <c r="F637" s="2">
        <v>0</v>
      </c>
      <c r="G637" s="3">
        <f t="shared" si="14"/>
        <v>935965.17695999995</v>
      </c>
      <c r="H637" s="3">
        <f t="shared" si="15"/>
        <v>0.27000000007683411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707226.3600000001</v>
      </c>
      <c r="D638" s="2">
        <f>'PR-RAS'!E644</f>
        <v>467950.75</v>
      </c>
      <c r="E638" s="2">
        <v>0</v>
      </c>
      <c r="F638" s="2">
        <v>0</v>
      </c>
      <c r="G638" s="3">
        <f t="shared" si="14"/>
        <v>1046672.4468200001</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4889.4200000001583</v>
      </c>
      <c r="D640" s="2">
        <f>'PR-RAS'!E646</f>
        <v>83297.539999999979</v>
      </c>
      <c r="E640" s="2">
        <v>0</v>
      </c>
      <c r="F640" s="2">
        <v>0</v>
      </c>
      <c r="G640" s="3">
        <f t="shared" si="14"/>
        <v>109578.59550000008</v>
      </c>
      <c r="H640" s="3">
        <f t="shared" si="15"/>
        <v>0.8800000001792796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11297.12</v>
      </c>
      <c r="D642" s="2">
        <f>'PR-RAS'!E648</f>
        <v>16186.54</v>
      </c>
      <c r="E642" s="2">
        <v>0</v>
      </c>
      <c r="F642" s="2">
        <v>0</v>
      </c>
      <c r="G642" s="3">
        <f t="shared" si="14"/>
        <v>27992.598200000004</v>
      </c>
      <c r="H642" s="3">
        <f t="shared" si="15"/>
        <v>0.57999999999992724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16186.540000000159</v>
      </c>
      <c r="D644" s="2">
        <f>'PR-RAS'!E650</f>
        <v>99484.079999999987</v>
      </c>
      <c r="E644" s="2">
        <v>0</v>
      </c>
      <c r="F644" s="2">
        <v>0</v>
      </c>
      <c r="G644" s="3">
        <f t="shared" si="14"/>
        <v>138344.47210000007</v>
      </c>
      <c r="H644" s="3">
        <f t="shared" si="15"/>
        <v>0.53999999982806912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30</v>
      </c>
      <c r="E645" s="2">
        <v>0</v>
      </c>
      <c r="F645" s="2">
        <v>0</v>
      </c>
      <c r="G645" s="3">
        <f t="shared" si="14"/>
        <v>38.64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8</v>
      </c>
      <c r="E651" s="2">
        <v>0</v>
      </c>
      <c r="F651" s="2">
        <v>0</v>
      </c>
      <c r="G651" s="3">
        <f t="shared" si="14"/>
        <v>14.950000000000001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6</v>
      </c>
      <c r="E653" s="2">
        <v>0</v>
      </c>
      <c r="F653" s="2">
        <v>0</v>
      </c>
      <c r="G653" s="3">
        <f t="shared" si="14"/>
        <v>12.388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v>
      </c>
      <c r="D676" s="2">
        <f>'PR-RAS'!E683</f>
        <v>0</v>
      </c>
      <c r="E676" s="2">
        <v>0</v>
      </c>
      <c r="F676" s="2">
        <v>0</v>
      </c>
      <c r="G676" s="3">
        <f t="shared" si="14"/>
        <v>405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273600</v>
      </c>
      <c r="D678" s="2">
        <f>'PR-RAS'!E685</f>
        <v>125000</v>
      </c>
      <c r="E678" s="2">
        <v>0</v>
      </c>
      <c r="F678" s="2">
        <v>0</v>
      </c>
      <c r="G678" s="3">
        <f t="shared" si="14"/>
        <v>354477.2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15000</v>
      </c>
      <c r="D717" s="2">
        <f>'PR-RAS'!E724</f>
        <v>14270.07</v>
      </c>
      <c r="E717" s="2">
        <v>0</v>
      </c>
      <c r="F717" s="2">
        <v>0</v>
      </c>
      <c r="G717" s="3">
        <f t="shared" si="14"/>
        <v>31174.740239999999</v>
      </c>
      <c r="H717" s="3">
        <f t="shared" si="15"/>
        <v>6.9999999999708962E-2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6391.77</v>
      </c>
      <c r="D727" s="2">
        <f>'PR-RAS'!E734</f>
        <v>5355.18</v>
      </c>
      <c r="E727" s="2">
        <v>0</v>
      </c>
      <c r="F727" s="2">
        <v>0</v>
      </c>
      <c r="G727" s="3">
        <f t="shared" si="14"/>
        <v>12416.14638</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1380</v>
      </c>
      <c r="E729" s="2">
        <v>0</v>
      </c>
      <c r="F729" s="2">
        <v>0</v>
      </c>
      <c r="G729" s="3">
        <f t="shared" si="14"/>
        <v>2009.28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3115.52</v>
      </c>
      <c r="D730" s="2">
        <f>'PR-RAS'!E737</f>
        <v>1950.76</v>
      </c>
      <c r="E730" s="2">
        <v>0</v>
      </c>
      <c r="F730" s="2">
        <v>0</v>
      </c>
      <c r="G730" s="3">
        <f t="shared" si="14"/>
        <v>5115.4221600000001</v>
      </c>
      <c r="H730" s="3">
        <f t="shared" si="15"/>
        <v>0.72000000000002728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671.92</v>
      </c>
      <c r="D735" s="2">
        <f>'PR-RAS'!E742</f>
        <v>698.69</v>
      </c>
      <c r="E735" s="2">
        <v>0</v>
      </c>
      <c r="F735" s="2">
        <v>0</v>
      </c>
      <c r="G735" s="3">
        <f t="shared" si="14"/>
        <v>1518.8662000000002</v>
      </c>
      <c r="H735" s="3">
        <f t="shared" si="15"/>
        <v>0.38999999999998636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913798.09000000008</v>
      </c>
      <c r="D1011" s="7">
        <f>BILANCA!E6</f>
        <v>1117334.76</v>
      </c>
      <c r="E1011" s="7">
        <v>0</v>
      </c>
      <c r="F1011" s="7">
        <v>0</v>
      </c>
      <c r="G1011" s="8">
        <f t="shared" ref="G1011:G1306" si="38">B1011/1000*C1011+B1011/500*D1011</f>
        <v>3148.4676100000001</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907784.44000000006</v>
      </c>
      <c r="D1012" s="2">
        <f>BILANCA!E7</f>
        <v>1091602.95</v>
      </c>
      <c r="E1012" s="2">
        <v>0</v>
      </c>
      <c r="F1012" s="2">
        <v>0</v>
      </c>
      <c r="G1012" s="3">
        <f t="shared" si="38"/>
        <v>6181.9806800000006</v>
      </c>
      <c r="H1012" s="3">
        <f t="shared" si="35"/>
        <v>0.4900000001071021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435965.81000000006</v>
      </c>
      <c r="D1017" s="2">
        <f>BILANCA!E12</f>
        <v>435030.13000000006</v>
      </c>
      <c r="E1017" s="2">
        <v>0</v>
      </c>
      <c r="F1017" s="2">
        <v>0</v>
      </c>
      <c r="G1017" s="3">
        <f t="shared" si="38"/>
        <v>9142.1824900000029</v>
      </c>
      <c r="H1017" s="3">
        <f t="shared" si="35"/>
        <v>0.32000000000698492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428468.29000000004</v>
      </c>
      <c r="D1018" s="2">
        <f>BILANCA!E13</f>
        <v>421306.83000000007</v>
      </c>
      <c r="E1018" s="2">
        <v>0</v>
      </c>
      <c r="F1018" s="2">
        <v>0</v>
      </c>
      <c r="G1018" s="3">
        <f t="shared" si="38"/>
        <v>10168.655600000002</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525264.30000000005</v>
      </c>
      <c r="D1020" s="2">
        <f>BILANCA!E15</f>
        <v>525264.30000000005</v>
      </c>
      <c r="E1020" s="2">
        <v>0</v>
      </c>
      <c r="F1020" s="2">
        <v>0</v>
      </c>
      <c r="G1020" s="3">
        <f t="shared" si="38"/>
        <v>15757.929000000004</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96796.01</v>
      </c>
      <c r="D1023" s="2">
        <f>BILANCA!E18</f>
        <v>103957.47</v>
      </c>
      <c r="E1023" s="2">
        <v>0</v>
      </c>
      <c r="F1023" s="2">
        <v>0</v>
      </c>
      <c r="G1023" s="3">
        <f t="shared" si="38"/>
        <v>3961.24235</v>
      </c>
      <c r="H1023" s="3">
        <f t="shared" si="35"/>
        <v>0.47999999999592546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3890.25</v>
      </c>
      <c r="D1024" s="2">
        <f>BILANCA!E19</f>
        <v>3162.859999999986</v>
      </c>
      <c r="E1024" s="2">
        <v>0</v>
      </c>
      <c r="F1024" s="2">
        <v>0</v>
      </c>
      <c r="G1024" s="3">
        <f t="shared" si="38"/>
        <v>143.02357999999961</v>
      </c>
      <c r="H1024" s="3">
        <f t="shared" si="35"/>
        <v>0.39000000001396984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33133.199999999997</v>
      </c>
      <c r="D1025" s="2">
        <f>BILANCA!E20</f>
        <v>34571.56</v>
      </c>
      <c r="E1025" s="2">
        <v>0</v>
      </c>
      <c r="F1025" s="2">
        <v>0</v>
      </c>
      <c r="G1025" s="3">
        <f t="shared" si="38"/>
        <v>1534.1448</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1244.67</v>
      </c>
      <c r="D1026" s="2">
        <f>BILANCA!E21</f>
        <v>1244.67</v>
      </c>
      <c r="E1026" s="2">
        <v>0</v>
      </c>
      <c r="F1026" s="2">
        <v>0</v>
      </c>
      <c r="G1026" s="3">
        <f t="shared" si="38"/>
        <v>59.744160000000008</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3588.49</v>
      </c>
      <c r="D1027" s="2">
        <f>BILANCA!E22</f>
        <v>3588.49</v>
      </c>
      <c r="E1027" s="2">
        <v>0</v>
      </c>
      <c r="F1027" s="2">
        <v>0</v>
      </c>
      <c r="G1027" s="3">
        <f t="shared" si="38"/>
        <v>183.01299</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32012.11</v>
      </c>
      <c r="D1031" s="2">
        <f>BILANCA!E26</f>
        <v>31998.27</v>
      </c>
      <c r="E1031" s="2">
        <v>0</v>
      </c>
      <c r="F1031" s="2">
        <v>0</v>
      </c>
      <c r="G1031" s="3">
        <f t="shared" si="38"/>
        <v>2016.1816500000002</v>
      </c>
      <c r="H1031" s="3">
        <f t="shared" si="35"/>
        <v>0.38000000000101863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66088.22</v>
      </c>
      <c r="D1033" s="2">
        <f>BILANCA!E28</f>
        <v>68240.13</v>
      </c>
      <c r="E1033" s="2">
        <v>0</v>
      </c>
      <c r="F1033" s="2">
        <v>0</v>
      </c>
      <c r="G1033" s="3">
        <f t="shared" si="38"/>
        <v>4659.0750400000006</v>
      </c>
      <c r="H1033" s="3">
        <f t="shared" si="35"/>
        <v>0.35000000000582077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877</v>
      </c>
      <c r="D1040" s="2">
        <f>BILANCA!E35</f>
        <v>0</v>
      </c>
      <c r="E1040" s="2">
        <v>0</v>
      </c>
      <c r="F1040" s="2">
        <v>0</v>
      </c>
      <c r="G1040" s="3">
        <f t="shared" si="38"/>
        <v>26.31</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867874.45</v>
      </c>
      <c r="D1041" s="2">
        <f>BILANCA!E36</f>
        <v>897881.47</v>
      </c>
      <c r="E1041" s="2">
        <v>0</v>
      </c>
      <c r="F1041" s="2">
        <v>0</v>
      </c>
      <c r="G1041" s="3">
        <f t="shared" si="38"/>
        <v>82572.759089999992</v>
      </c>
      <c r="H1041" s="3">
        <f t="shared" si="35"/>
        <v>0.91999999992549419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866997.45</v>
      </c>
      <c r="D1045" s="2">
        <f>BILANCA!E40</f>
        <v>897881.47</v>
      </c>
      <c r="E1045" s="2">
        <v>0</v>
      </c>
      <c r="F1045" s="2">
        <v>0</v>
      </c>
      <c r="G1045" s="3">
        <f t="shared" si="38"/>
        <v>93196.613650000014</v>
      </c>
      <c r="H1045" s="3">
        <f t="shared" si="35"/>
        <v>0.91999999992549419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2730.2699999999995</v>
      </c>
      <c r="D1050" s="2">
        <f>BILANCA!E45</f>
        <v>10560.439999999999</v>
      </c>
      <c r="E1050" s="2">
        <v>0</v>
      </c>
      <c r="F1050" s="2">
        <v>0</v>
      </c>
      <c r="G1050" s="3">
        <f t="shared" si="38"/>
        <v>954.04599999999982</v>
      </c>
      <c r="H1050" s="3">
        <f t="shared" si="35"/>
        <v>0.70999999999821739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8396.7099999999991</v>
      </c>
      <c r="D1054" s="2">
        <f>BILANCA!E49</f>
        <v>16646.71</v>
      </c>
      <c r="E1054" s="2">
        <v>0</v>
      </c>
      <c r="F1054" s="2">
        <v>0</v>
      </c>
      <c r="G1054" s="3">
        <f t="shared" si="38"/>
        <v>1834.3657199999998</v>
      </c>
      <c r="H1054" s="3">
        <f t="shared" si="35"/>
        <v>0.58000000000174623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5666.44</v>
      </c>
      <c r="D1055" s="2">
        <f>BILANCA!E50</f>
        <v>6086.27</v>
      </c>
      <c r="E1055" s="2">
        <v>0</v>
      </c>
      <c r="F1055" s="2">
        <v>0</v>
      </c>
      <c r="G1055" s="3">
        <f t="shared" si="38"/>
        <v>802.75409999999999</v>
      </c>
      <c r="H1055" s="3">
        <f t="shared" si="35"/>
        <v>0.71000000000003638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16494.13</v>
      </c>
      <c r="D1059" s="2">
        <f>BILANCA!E54</f>
        <v>16431.97</v>
      </c>
      <c r="E1059" s="2">
        <v>0</v>
      </c>
      <c r="F1059" s="2">
        <v>0</v>
      </c>
      <c r="G1059" s="3">
        <f t="shared" si="38"/>
        <v>2418.5454300000001</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16494.13</v>
      </c>
      <c r="D1060" s="2">
        <f>BILANCA!E55</f>
        <v>16431.97</v>
      </c>
      <c r="E1060" s="2">
        <v>0</v>
      </c>
      <c r="F1060" s="2">
        <v>0</v>
      </c>
      <c r="G1060" s="3">
        <f t="shared" si="38"/>
        <v>2467.9035000000003</v>
      </c>
      <c r="H1060" s="3">
        <f t="shared" si="35"/>
        <v>0.15999999999985448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471818.63</v>
      </c>
      <c r="D1061" s="2">
        <f>BILANCA!E56</f>
        <v>656572.81999999995</v>
      </c>
      <c r="E1061" s="2">
        <v>0</v>
      </c>
      <c r="F1061" s="2">
        <v>0</v>
      </c>
      <c r="G1061" s="3">
        <f t="shared" si="38"/>
        <v>91033.177769999995</v>
      </c>
      <c r="H1061" s="3">
        <f t="shared" si="35"/>
        <v>0.55000000004656613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471818.63</v>
      </c>
      <c r="D1062" s="2">
        <f>BILANCA!E57</f>
        <v>656572.81999999995</v>
      </c>
      <c r="E1062" s="2">
        <v>0</v>
      </c>
      <c r="F1062" s="2">
        <v>0</v>
      </c>
      <c r="G1062" s="3">
        <f t="shared" si="38"/>
        <v>92818.142039999992</v>
      </c>
      <c r="H1062" s="3">
        <f t="shared" si="35"/>
        <v>0.55000000004656613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6013.65</v>
      </c>
      <c r="D1074" s="2">
        <f>BILANCA!E69</f>
        <v>25731.809999999998</v>
      </c>
      <c r="E1074" s="2">
        <v>0</v>
      </c>
      <c r="F1074" s="2">
        <v>0</v>
      </c>
      <c r="G1074" s="3">
        <f t="shared" si="38"/>
        <v>3678.5452799999998</v>
      </c>
      <c r="H1074" s="3">
        <f t="shared" si="35"/>
        <v>0.5400000000026921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0.01</v>
      </c>
      <c r="E1087" s="2">
        <v>0</v>
      </c>
      <c r="F1087" s="2">
        <v>0</v>
      </c>
      <c r="G1087" s="3">
        <f t="shared" si="38"/>
        <v>1.5399999999999999E-3</v>
      </c>
      <c r="H1087" s="3">
        <f t="shared" si="35"/>
        <v>0.01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0.01</v>
      </c>
      <c r="E1092" s="2">
        <v>0</v>
      </c>
      <c r="F1092" s="2">
        <v>0</v>
      </c>
      <c r="G1092" s="3">
        <f t="shared" si="38"/>
        <v>1.6400000000000002E-3</v>
      </c>
      <c r="H1092" s="3">
        <f t="shared" si="35"/>
        <v>0.01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6013.65</v>
      </c>
      <c r="D1152" s="2">
        <f>BILANCA!E147</f>
        <v>25701.8</v>
      </c>
      <c r="E1152" s="2">
        <v>0</v>
      </c>
      <c r="F1152" s="2">
        <v>0</v>
      </c>
      <c r="G1152" s="3">
        <f t="shared" si="38"/>
        <v>8153.249499999999</v>
      </c>
      <c r="H1152" s="3">
        <f t="shared" si="41"/>
        <v>0.55000000000109139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6013.65</v>
      </c>
      <c r="D1167" s="2">
        <f>BILANCA!E162</f>
        <v>25701.8</v>
      </c>
      <c r="E1167" s="2">
        <v>0</v>
      </c>
      <c r="F1167" s="2">
        <v>0</v>
      </c>
      <c r="G1167" s="3">
        <f t="shared" si="38"/>
        <v>9014.5082500000008</v>
      </c>
      <c r="H1167" s="3">
        <f t="shared" si="41"/>
        <v>0.55000000000109139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30</v>
      </c>
      <c r="E1176" s="2">
        <v>0</v>
      </c>
      <c r="F1176" s="2">
        <v>0</v>
      </c>
      <c r="G1176" s="3">
        <f t="shared" si="38"/>
        <v>9.9600000000000009</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30</v>
      </c>
      <c r="E1177" s="2">
        <v>0</v>
      </c>
      <c r="F1177" s="2">
        <v>0</v>
      </c>
      <c r="G1177" s="3">
        <f t="shared" si="38"/>
        <v>10.020000000000001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913798.08999999985</v>
      </c>
      <c r="D1180" s="2">
        <f>BILANCA!E176</f>
        <v>1117334.76</v>
      </c>
      <c r="E1180" s="2">
        <v>0</v>
      </c>
      <c r="F1180" s="2">
        <v>0</v>
      </c>
      <c r="G1180" s="3">
        <f t="shared" si="38"/>
        <v>535239.49369999999</v>
      </c>
      <c r="H1180" s="3">
        <f t="shared" si="41"/>
        <v>0.32999999984167516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22200.190000000002</v>
      </c>
      <c r="D1181" s="2">
        <f>BILANCA!E177</f>
        <v>125215.89</v>
      </c>
      <c r="E1181" s="2">
        <v>0</v>
      </c>
      <c r="F1181" s="2">
        <v>0</v>
      </c>
      <c r="G1181" s="3">
        <f t="shared" si="38"/>
        <v>46620.066870000002</v>
      </c>
      <c r="H1181" s="3">
        <f t="shared" si="41"/>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18885.79</v>
      </c>
      <c r="D1182" s="2">
        <f>BILANCA!E178</f>
        <v>18144.150000000001</v>
      </c>
      <c r="E1182" s="2">
        <v>0</v>
      </c>
      <c r="F1182" s="2">
        <v>0</v>
      </c>
      <c r="G1182" s="3">
        <f t="shared" si="38"/>
        <v>9489.9434799999999</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11355.68</v>
      </c>
      <c r="D1183" s="2">
        <f>BILANCA!E179</f>
        <v>14716.54</v>
      </c>
      <c r="E1183" s="2">
        <v>0</v>
      </c>
      <c r="F1183" s="2">
        <v>0</v>
      </c>
      <c r="G1183" s="3">
        <f t="shared" si="38"/>
        <v>7056.4554800000005</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7530.11</v>
      </c>
      <c r="D1184" s="2">
        <f>BILANCA!E180</f>
        <v>3427.61</v>
      </c>
      <c r="E1184" s="2">
        <v>0</v>
      </c>
      <c r="F1184" s="2">
        <v>0</v>
      </c>
      <c r="G1184" s="3">
        <f t="shared" si="38"/>
        <v>2503.0474199999999</v>
      </c>
      <c r="H1184" s="3">
        <f t="shared" si="41"/>
        <v>0.49999999999954525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3314.4</v>
      </c>
      <c r="D1201" s="2">
        <f>BILANCA!E197</f>
        <v>81876.570000000007</v>
      </c>
      <c r="E1201" s="2">
        <v>0</v>
      </c>
      <c r="F1201" s="2">
        <v>0</v>
      </c>
      <c r="G1201" s="3">
        <f t="shared" si="38"/>
        <v>31909.900140000002</v>
      </c>
      <c r="H1201" s="3">
        <f t="shared" si="41"/>
        <v>0.82999999999310603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3314.4</v>
      </c>
      <c r="D1203" s="2">
        <f>BILANCA!E199</f>
        <v>8250</v>
      </c>
      <c r="E1203" s="2">
        <v>0</v>
      </c>
      <c r="F1203" s="2">
        <v>0</v>
      </c>
      <c r="G1203" s="3">
        <f t="shared" si="44"/>
        <v>3824.1792</v>
      </c>
      <c r="H1203" s="3">
        <f t="shared" si="45"/>
        <v>0.40000000000009095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73626.570000000007</v>
      </c>
      <c r="E1206" s="2">
        <v>0</v>
      </c>
      <c r="F1206" s="2">
        <v>0</v>
      </c>
      <c r="G1206" s="3">
        <f t="shared" si="44"/>
        <v>28861.615440000005</v>
      </c>
      <c r="H1206" s="3">
        <f t="shared" si="45"/>
        <v>0.42999999999301508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25195.17</v>
      </c>
      <c r="E1251" s="2">
        <v>0</v>
      </c>
      <c r="F1251" s="2">
        <v>0</v>
      </c>
      <c r="G1251" s="3">
        <f>B1251/1000*C1251+B1251/500*D1251</f>
        <v>12144.071939999998</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891597.89999999991</v>
      </c>
      <c r="D1255" s="2">
        <f>BILANCA!E251</f>
        <v>992118.87</v>
      </c>
      <c r="E1255" s="2">
        <v>0</v>
      </c>
      <c r="F1255" s="2">
        <v>0</v>
      </c>
      <c r="G1255" s="3">
        <f t="shared" si="38"/>
        <v>704579.73179999995</v>
      </c>
      <c r="H1255" s="3">
        <f t="shared" si="41"/>
        <v>0.23000000009778887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907784.44</v>
      </c>
      <c r="D1256" s="2">
        <f>BILANCA!E252</f>
        <v>1091602.95</v>
      </c>
      <c r="E1256" s="2">
        <v>0</v>
      </c>
      <c r="F1256" s="2">
        <v>0</v>
      </c>
      <c r="G1256" s="3">
        <f t="shared" si="38"/>
        <v>760383.62363999989</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907784.44</v>
      </c>
      <c r="D1257" s="2">
        <f>BILANCA!E253</f>
        <v>1091602.95</v>
      </c>
      <c r="E1257" s="2">
        <v>0</v>
      </c>
      <c r="F1257" s="2">
        <v>0</v>
      </c>
      <c r="G1257" s="3">
        <f t="shared" si="38"/>
        <v>763474.61397999991</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-16186.54</v>
      </c>
      <c r="D1259" s="2">
        <f>BILANCA!E255</f>
        <v>-99484.08</v>
      </c>
      <c r="E1259" s="2">
        <v>0</v>
      </c>
      <c r="F1259" s="2">
        <v>0</v>
      </c>
      <c r="G1259" s="3">
        <f t="shared" si="38"/>
        <v>-53573.520300000004</v>
      </c>
      <c r="H1259" s="3">
        <f t="shared" si="41"/>
        <v>0.54000000000087311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16186.54</v>
      </c>
      <c r="D1264" s="2">
        <f>BILANCA!E260</f>
        <v>99484.08</v>
      </c>
      <c r="E1264" s="2">
        <v>0</v>
      </c>
      <c r="F1264" s="2">
        <v>0</v>
      </c>
      <c r="G1264" s="3">
        <f t="shared" si="38"/>
        <v>54649.293799999999</v>
      </c>
      <c r="H1264" s="3">
        <f t="shared" si="41"/>
        <v>0.54000000000087311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8769.94</v>
      </c>
      <c r="D1265" s="2">
        <f>BILANCA!E261</f>
        <v>11027.2</v>
      </c>
      <c r="E1265" s="2">
        <v>0</v>
      </c>
      <c r="F1265" s="2">
        <v>0</v>
      </c>
      <c r="G1265" s="3">
        <f t="shared" si="38"/>
        <v>7860.2067000000006</v>
      </c>
      <c r="H1265" s="3">
        <f t="shared" si="41"/>
        <v>0.26000000000021828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7416.6</v>
      </c>
      <c r="D1266" s="2">
        <f>BILANCA!E262</f>
        <v>88456.88</v>
      </c>
      <c r="E1266" s="2">
        <v>0</v>
      </c>
      <c r="F1266" s="2">
        <v>0</v>
      </c>
      <c r="G1266" s="3">
        <f t="shared" si="38"/>
        <v>47188.572160000003</v>
      </c>
      <c r="H1266" s="3">
        <f t="shared" si="41"/>
        <v>0.51999999999497959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2668.46</v>
      </c>
      <c r="D1301" s="2">
        <f>BILANCA!E297</f>
        <v>44915.199999999997</v>
      </c>
      <c r="E1301" s="2">
        <v>0</v>
      </c>
      <c r="F1301" s="2">
        <v>0</v>
      </c>
      <c r="G1301" s="3">
        <f t="shared" si="38"/>
        <v>26917.168259999999</v>
      </c>
      <c r="H1301" s="3">
        <f t="shared" si="41"/>
        <v>0.659999999997126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2668.46</v>
      </c>
      <c r="D1302" s="2">
        <f>BILANCA!E298</f>
        <v>44915.199999999997</v>
      </c>
      <c r="E1302" s="2">
        <v>0</v>
      </c>
      <c r="F1302" s="2">
        <v>0</v>
      </c>
      <c r="G1302" s="3">
        <f t="shared" si="38"/>
        <v>27009.667119999998</v>
      </c>
      <c r="H1302" s="3">
        <f t="shared" si="41"/>
        <v>0.659999999997126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6013.65</v>
      </c>
      <c r="D1306" s="2">
        <f>BILANCA!E303</f>
        <v>25701.8</v>
      </c>
      <c r="E1306" s="2">
        <v>0</v>
      </c>
      <c r="F1306" s="2">
        <v>0</v>
      </c>
      <c r="G1306" s="3">
        <f t="shared" si="38"/>
        <v>16995.506000000001</v>
      </c>
      <c r="H1306" s="3">
        <f t="shared" si="41"/>
        <v>0.55000000000109139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0.01</v>
      </c>
      <c r="E1314" s="2">
        <v>0</v>
      </c>
      <c r="F1314" s="2">
        <v>0</v>
      </c>
      <c r="G1314" s="3">
        <f t="shared" si="52"/>
        <v>6.0800000000000003E-3</v>
      </c>
      <c r="H1314" s="3">
        <f t="shared" si="41"/>
        <v>0.01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6013.65</v>
      </c>
      <c r="D1338" s="2">
        <f>BILANCA!E335</f>
        <v>25701.8</v>
      </c>
      <c r="E1338" s="2">
        <v>0</v>
      </c>
      <c r="F1338" s="2">
        <v>0</v>
      </c>
      <c r="G1338" s="3">
        <f t="shared" si="52"/>
        <v>18832.858</v>
      </c>
      <c r="H1338" s="3">
        <f t="shared" si="41"/>
        <v>0.55000000000109139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1100</v>
      </c>
      <c r="E1339" s="2">
        <v>0</v>
      </c>
      <c r="F1339" s="2">
        <v>0</v>
      </c>
      <c r="G1339" s="3">
        <f t="shared" si="52"/>
        <v>723.80000000000007</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18885.79</v>
      </c>
      <c r="D1340" s="2">
        <f>BILANCA!E337</f>
        <v>17044.150000000001</v>
      </c>
      <c r="E1340" s="2">
        <v>0</v>
      </c>
      <c r="F1340" s="2">
        <v>0</v>
      </c>
      <c r="G1340" s="3">
        <f t="shared" si="52"/>
        <v>17481.449700000001</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3314.4</v>
      </c>
      <c r="D1342" s="2">
        <f>BILANCA!E339</f>
        <v>81876.570000000007</v>
      </c>
      <c r="E1342" s="2">
        <v>0</v>
      </c>
      <c r="F1342" s="2">
        <v>0</v>
      </c>
      <c r="G1342" s="3">
        <f t="shared" si="52"/>
        <v>55466.42328000001</v>
      </c>
      <c r="H1342" s="3">
        <f t="shared" si="41"/>
        <v>0.82999999999310603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25195.16</v>
      </c>
      <c r="E1370" s="2">
        <v>0</v>
      </c>
      <c r="F1370" s="2">
        <v>0</v>
      </c>
      <c r="G1370" s="3">
        <f t="shared" si="57"/>
        <v>18140.515199999998</v>
      </c>
      <c r="H1370" s="3">
        <f t="shared" si="58"/>
        <v>0.15999999999985448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0.01</v>
      </c>
      <c r="E1382" s="2">
        <v>0</v>
      </c>
      <c r="F1382" s="2">
        <v>0</v>
      </c>
      <c r="G1382" s="3">
        <f t="shared" si="59"/>
        <v>7.4400000000000004E-3</v>
      </c>
      <c r="H1382" s="3">
        <f t="shared" si="60"/>
        <v>0.01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2668.46</v>
      </c>
      <c r="D1390" s="2">
        <f>BILANCA!E387</f>
        <v>2668.46</v>
      </c>
      <c r="E1390" s="2">
        <v>0</v>
      </c>
      <c r="F1390" s="2">
        <v>0</v>
      </c>
      <c r="G1390" s="3">
        <f t="shared" ref="G1390:G1399" si="61">B1390/1000*C1390+B1390/500*D1390</f>
        <v>3042.0444000000002</v>
      </c>
      <c r="H1390" s="3">
        <f t="shared" ref="H1390:H1399" si="62">ABS(C1390-ROUND(C1390,0))+ABS(D1390-ROUND(D1390,0))</f>
        <v>0.92000000000007276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34121.74</v>
      </c>
      <c r="E1394" s="2">
        <v>0</v>
      </c>
      <c r="F1394" s="2">
        <v>0</v>
      </c>
      <c r="G1394" s="3">
        <f t="shared" si="61"/>
        <v>26205.496319999998</v>
      </c>
      <c r="H1394" s="3">
        <f t="shared" si="62"/>
        <v>0.26000000000203727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8125</v>
      </c>
      <c r="E1396" s="2">
        <v>0</v>
      </c>
      <c r="F1396" s="2">
        <v>0</v>
      </c>
      <c r="G1396" s="3">
        <f t="shared" si="61"/>
        <v>6272.5</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707226.36</v>
      </c>
      <c r="D1503" s="2">
        <f>'RAS-funkcijski'!E107</f>
        <v>467950.75</v>
      </c>
      <c r="E1503" s="2">
        <v>0</v>
      </c>
      <c r="F1503" s="2">
        <v>0</v>
      </c>
      <c r="G1503" s="3">
        <f t="shared" si="52"/>
        <v>169242.16957999999</v>
      </c>
      <c r="H1503" s="3">
        <f t="shared" si="63"/>
        <v>0.60999999998603016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707226.36</v>
      </c>
      <c r="D1505" s="2">
        <f>'RAS-funkcijski'!E109</f>
        <v>467950.75</v>
      </c>
      <c r="E1505" s="2">
        <v>0</v>
      </c>
      <c r="F1505" s="2">
        <v>0</v>
      </c>
      <c r="G1505" s="3">
        <f t="shared" si="52"/>
        <v>172528.4253</v>
      </c>
      <c r="H1505" s="3">
        <f t="shared" si="63"/>
        <v>0.60999999998603016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707226.36</v>
      </c>
      <c r="D1537" s="14">
        <f>'RAS-funkcijski'!E141</f>
        <v>467950.75</v>
      </c>
      <c r="E1537" s="14">
        <v>0</v>
      </c>
      <c r="F1537" s="14">
        <v>0</v>
      </c>
      <c r="G1537" s="15">
        <f t="shared" si="52"/>
        <v>225108.51682000002</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47147.74</v>
      </c>
      <c r="E1538" s="7">
        <v>0</v>
      </c>
      <c r="F1538" s="7">
        <v>0</v>
      </c>
      <c r="G1538" s="8">
        <f t="shared" si="52"/>
        <v>94.295479999999998</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47147.74</v>
      </c>
      <c r="E1539" s="2">
        <v>0</v>
      </c>
      <c r="F1539" s="2">
        <v>0</v>
      </c>
      <c r="G1539" s="3">
        <f t="shared" si="52"/>
        <v>188.59096</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47147.74</v>
      </c>
      <c r="E1540" s="2">
        <v>0</v>
      </c>
      <c r="F1540" s="2">
        <v>0</v>
      </c>
      <c r="G1540" s="3">
        <f t="shared" si="52"/>
        <v>282.88643999999999</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47147.74</v>
      </c>
      <c r="E1542" s="2">
        <v>0</v>
      </c>
      <c r="F1542" s="2">
        <v>0</v>
      </c>
      <c r="G1542" s="3">
        <f t="shared" si="52"/>
        <v>471.47739999999999</v>
      </c>
      <c r="H1542" s="3">
        <f t="shared" si="63"/>
        <v>0.26000000000203727</v>
      </c>
      <c r="I1542" s="11">
        <f t="shared" si="64"/>
        <v>122.58412400096053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22200.19</v>
      </c>
      <c r="D1582" s="7"/>
      <c r="E1582" s="7">
        <v>0</v>
      </c>
      <c r="F1582" s="7">
        <v>0</v>
      </c>
      <c r="G1582" s="8">
        <f t="shared" ref="G1582:G1686" si="70">B1582/1000*C1582</f>
        <v>22.200189999999999</v>
      </c>
      <c r="H1582" s="8">
        <f t="shared" ref="H1582:H1686" si="71">ABS(C1582-ROUND(C1582,0))</f>
        <v>0.18999999999869033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492906.86</v>
      </c>
      <c r="D1583" s="2">
        <v>0</v>
      </c>
      <c r="E1583" s="2">
        <v>0</v>
      </c>
      <c r="F1583" s="2">
        <v>0</v>
      </c>
      <c r="G1583" s="3">
        <f t="shared" si="70"/>
        <v>985.81371999999999</v>
      </c>
      <c r="H1583" s="3">
        <f t="shared" si="71"/>
        <v>0.14000000001396984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1958.25</v>
      </c>
      <c r="D1584" s="2">
        <v>0</v>
      </c>
      <c r="E1584" s="2">
        <v>0</v>
      </c>
      <c r="F1584" s="2">
        <v>0</v>
      </c>
      <c r="G1584" s="3">
        <f t="shared" si="70"/>
        <v>5.8747499999999997</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235095.22</v>
      </c>
      <c r="D1585" s="2">
        <v>0</v>
      </c>
      <c r="E1585" s="2">
        <v>0</v>
      </c>
      <c r="F1585" s="2">
        <v>0</v>
      </c>
      <c r="G1585" s="3">
        <f t="shared" si="70"/>
        <v>940.38088000000005</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182119.23</v>
      </c>
      <c r="D1586" s="2">
        <v>0</v>
      </c>
      <c r="E1586" s="2">
        <v>0</v>
      </c>
      <c r="F1586" s="2">
        <v>0</v>
      </c>
      <c r="G1586" s="3">
        <f t="shared" si="70"/>
        <v>910.59615000000008</v>
      </c>
      <c r="H1586" s="3">
        <f t="shared" si="71"/>
        <v>0.23000000001047738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52769.99</v>
      </c>
      <c r="D1587" s="2">
        <v>0</v>
      </c>
      <c r="E1587" s="2">
        <v>0</v>
      </c>
      <c r="F1587" s="2">
        <v>0</v>
      </c>
      <c r="G1587" s="3">
        <f t="shared" si="70"/>
        <v>316.61993999999999</v>
      </c>
      <c r="H1587" s="3">
        <f t="shared" si="71"/>
        <v>1.0000000002037268E-2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206</v>
      </c>
      <c r="D1593" s="2">
        <v>0</v>
      </c>
      <c r="E1593" s="2">
        <v>0</v>
      </c>
      <c r="F1593" s="2">
        <v>0</v>
      </c>
      <c r="G1593" s="3">
        <f t="shared" si="70"/>
        <v>2.472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230658.23</v>
      </c>
      <c r="D1594" s="2">
        <v>0</v>
      </c>
      <c r="E1594" s="2">
        <v>0</v>
      </c>
      <c r="F1594" s="2">
        <v>0</v>
      </c>
      <c r="G1594" s="3">
        <f t="shared" si="70"/>
        <v>2998.55699</v>
      </c>
      <c r="H1594" s="3">
        <f t="shared" si="71"/>
        <v>0.23000000001047738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25195.16</v>
      </c>
      <c r="D1601" s="2">
        <v>0</v>
      </c>
      <c r="E1601" s="2">
        <v>0</v>
      </c>
      <c r="F1601" s="2">
        <v>0</v>
      </c>
      <c r="G1601" s="3">
        <f>B1601/1000*C1601</f>
        <v>503.90320000000003</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389891.16</v>
      </c>
      <c r="D1602" s="2">
        <v>0</v>
      </c>
      <c r="E1602" s="2">
        <v>0</v>
      </c>
      <c r="F1602" s="2">
        <v>0</v>
      </c>
      <c r="G1602" s="3">
        <f t="shared" si="70"/>
        <v>8187.7143599999999</v>
      </c>
      <c r="H1602" s="3">
        <f t="shared" si="71"/>
        <v>0.15999999997438863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1958.24</v>
      </c>
      <c r="D1603" s="2">
        <v>0</v>
      </c>
      <c r="E1603" s="2">
        <v>0</v>
      </c>
      <c r="F1603" s="2">
        <v>0</v>
      </c>
      <c r="G1603" s="3">
        <f t="shared" si="70"/>
        <v>43.08128</v>
      </c>
      <c r="H1603" s="3">
        <f t="shared" si="71"/>
        <v>0.24000000000000909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235836.86</v>
      </c>
      <c r="D1604" s="2">
        <v>0</v>
      </c>
      <c r="E1604" s="2">
        <v>0</v>
      </c>
      <c r="F1604" s="2">
        <v>0</v>
      </c>
      <c r="G1604" s="3">
        <f t="shared" si="70"/>
        <v>5424.2477799999997</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178758.37</v>
      </c>
      <c r="D1605" s="2">
        <v>0</v>
      </c>
      <c r="E1605" s="2">
        <v>0</v>
      </c>
      <c r="F1605" s="2">
        <v>0</v>
      </c>
      <c r="G1605" s="3">
        <f t="shared" si="70"/>
        <v>4290.2008800000003</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56872.49</v>
      </c>
      <c r="D1606" s="2">
        <v>0</v>
      </c>
      <c r="E1606" s="2">
        <v>0</v>
      </c>
      <c r="F1606" s="2">
        <v>0</v>
      </c>
      <c r="G1606" s="3">
        <f t="shared" si="70"/>
        <v>1421.8122499999999</v>
      </c>
      <c r="H1606" s="3">
        <f t="shared" si="71"/>
        <v>0.48999999999796273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206</v>
      </c>
      <c r="D1612" s="2">
        <v>0</v>
      </c>
      <c r="E1612" s="2">
        <v>0</v>
      </c>
      <c r="F1612" s="2">
        <v>0</v>
      </c>
      <c r="G1612" s="3">
        <f t="shared" si="70"/>
        <v>6.3860000000000001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152096.06</v>
      </c>
      <c r="D1613" s="2">
        <v>0</v>
      </c>
      <c r="E1613" s="2">
        <v>0</v>
      </c>
      <c r="F1613" s="2">
        <v>0</v>
      </c>
      <c r="G1613" s="3">
        <f t="shared" si="70"/>
        <v>4867.0739199999998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125215.89000000001</v>
      </c>
      <c r="D1621" s="2">
        <v>0</v>
      </c>
      <c r="E1621" s="2">
        <v>0</v>
      </c>
      <c r="F1621" s="2">
        <v>0</v>
      </c>
      <c r="G1621" s="3">
        <f t="shared" si="70"/>
        <v>5008.6356000000005</v>
      </c>
      <c r="H1621" s="3">
        <f t="shared" si="71"/>
        <v>0.10999999998603016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1100</v>
      </c>
      <c r="D1622" s="2">
        <v>0</v>
      </c>
      <c r="E1622" s="2">
        <v>0</v>
      </c>
      <c r="F1622" s="2">
        <v>0</v>
      </c>
      <c r="G1622" s="3">
        <f t="shared" si="70"/>
        <v>45.1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1100</v>
      </c>
      <c r="D1628" s="2">
        <v>0</v>
      </c>
      <c r="E1628" s="2">
        <v>0</v>
      </c>
      <c r="F1628" s="2">
        <v>0</v>
      </c>
      <c r="G1628" s="3">
        <f t="shared" si="70"/>
        <v>51.7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1100</v>
      </c>
      <c r="D1634" s="2">
        <v>0</v>
      </c>
      <c r="E1634" s="2">
        <v>0</v>
      </c>
      <c r="F1634" s="2">
        <v>0</v>
      </c>
      <c r="G1634" s="3">
        <f t="shared" si="70"/>
        <v>58.3</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1100</v>
      </c>
      <c r="D1635" s="2">
        <v>0</v>
      </c>
      <c r="E1635" s="2">
        <v>0</v>
      </c>
      <c r="F1635" s="2">
        <v>0</v>
      </c>
      <c r="G1635" s="3">
        <f t="shared" si="70"/>
        <v>59.4</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124115.89000000001</v>
      </c>
      <c r="D1681" s="2">
        <v>0</v>
      </c>
      <c r="E1681" s="2">
        <v>0</v>
      </c>
      <c r="F1681" s="2">
        <v>0</v>
      </c>
      <c r="G1681" s="3">
        <f t="shared" si="70"/>
        <v>12411.589000000002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0.01</v>
      </c>
      <c r="D1682" s="2">
        <v>0</v>
      </c>
      <c r="E1682" s="2">
        <v>0</v>
      </c>
      <c r="F1682" s="2">
        <v>0</v>
      </c>
      <c r="G1682" s="3">
        <f t="shared" si="70"/>
        <v>1.01E-3</v>
      </c>
      <c r="H1682" s="3">
        <f t="shared" si="71"/>
        <v>0.01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17044.150000000001</v>
      </c>
      <c r="D1683" s="2">
        <v>0</v>
      </c>
      <c r="E1683" s="2">
        <v>0</v>
      </c>
      <c r="F1683" s="2">
        <v>0</v>
      </c>
      <c r="G1683" s="3">
        <f t="shared" si="70"/>
        <v>1738.5033000000001</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81876.570000000007</v>
      </c>
      <c r="D1684" s="2">
        <v>0</v>
      </c>
      <c r="E1684" s="2">
        <v>0</v>
      </c>
      <c r="F1684" s="2">
        <v>0</v>
      </c>
      <c r="G1684" s="3">
        <f t="shared" si="70"/>
        <v>8433.2867100000003</v>
      </c>
      <c r="H1684" s="3">
        <f t="shared" si="71"/>
        <v>0.42999999999301508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25195.16</v>
      </c>
      <c r="D1686" s="14">
        <v>0</v>
      </c>
      <c r="E1686" s="14">
        <v>0</v>
      </c>
      <c r="F1686" s="14">
        <v>0</v>
      </c>
      <c r="G1686" s="15">
        <f t="shared" si="70"/>
        <v>2645.4917999999998</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41048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702336.94</v>
      </c>
      <c r="I17" s="275">
        <f>'PR-RAS'!E6</f>
        <v>384653.21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198408.58000000002</v>
      </c>
      <c r="I18" s="275">
        <f>'PR-RAS'!E152</f>
        <v>236762.62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16186.540000000159</v>
      </c>
      <c r="I20" s="275">
        <f>'PR-RAS'!E650</f>
        <v>99484.079999999987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907784.44000000006</v>
      </c>
      <c r="I22" s="275">
        <f>BILANCA!E7</f>
        <v>1091602.95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6013.65</v>
      </c>
      <c r="I23" s="275">
        <f>BILANCA!E69</f>
        <v>25731.809999999998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22200.190000000002</v>
      </c>
      <c r="I24" s="275">
        <f>BILANCA!E177</f>
        <v>125215.89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891597.89999999991</v>
      </c>
      <c r="I25" s="275">
        <f>BILANCA!E251</f>
        <v>992118.87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707226.36</v>
      </c>
      <c r="I31" s="275">
        <f>'RAS-funkcijski'!E141</f>
        <v>467950.75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47147.74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22200.19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125215.89000000001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1100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124115.89000000001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D650" sqref="D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702336.94</v>
      </c>
      <c r="E6" s="60">
        <f>E7+E43+E49+E82+E106+E125+E134+E140</f>
        <v>384653.21</v>
      </c>
      <c r="F6" s="45">
        <f t="shared" ref="F6:F132" si="0">IF(D6&lt;&gt;0,IF(E6/D6&gt;=100,"&gt;&gt;100",E6/D6*100),"-")</f>
        <v>54.76761766225767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274200</v>
      </c>
      <c r="E49" s="60">
        <f>E50+E53+E58+E61+E64+E68+E71+E74+E77</f>
        <v>125000</v>
      </c>
      <c r="F49" s="45">
        <f t="shared" si="0"/>
        <v>45.587162654996355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274200</v>
      </c>
      <c r="E68" s="60">
        <f t="shared" si="11"/>
        <v>125000</v>
      </c>
      <c r="F68" s="45">
        <f t="shared" si="0"/>
        <v>45.587162654996355</v>
      </c>
    </row>
    <row r="69" spans="1:6" ht="12.75" customHeight="1" x14ac:dyDescent="0.2">
      <c r="A69" s="63" t="s">
        <v>141</v>
      </c>
      <c r="B69" s="64" t="s">
        <v>142</v>
      </c>
      <c r="C69" s="247" t="s">
        <v>141</v>
      </c>
      <c r="D69" s="194">
        <v>600</v>
      </c>
      <c r="E69" s="194">
        <v>0</v>
      </c>
      <c r="F69" s="45">
        <f t="shared" si="0"/>
        <v>0</v>
      </c>
    </row>
    <row r="70" spans="1:6" ht="24" x14ac:dyDescent="0.2">
      <c r="A70" s="63" t="s">
        <v>143</v>
      </c>
      <c r="B70" s="64" t="s">
        <v>144</v>
      </c>
      <c r="C70" s="247" t="s">
        <v>143</v>
      </c>
      <c r="D70" s="194">
        <v>273600</v>
      </c>
      <c r="E70" s="194">
        <v>125000</v>
      </c>
      <c r="F70" s="45">
        <f t="shared" si="0"/>
        <v>45.687134502923975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15000</v>
      </c>
      <c r="E106" s="60">
        <f>E107+E112+E120+E124</f>
        <v>14270.07</v>
      </c>
      <c r="F106" s="45">
        <f t="shared" si="0"/>
        <v>95.133800000000008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15000</v>
      </c>
      <c r="E112" s="60">
        <f t="shared" si="20"/>
        <v>14270.07</v>
      </c>
      <c r="F112" s="45">
        <f t="shared" si="0"/>
        <v>95.133800000000008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15000</v>
      </c>
      <c r="E117" s="194">
        <v>14270.07</v>
      </c>
      <c r="F117" s="45">
        <f t="shared" si="0"/>
        <v>95.133800000000008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877</v>
      </c>
      <c r="E125" s="60">
        <f t="shared" si="22"/>
        <v>529.9</v>
      </c>
      <c r="F125" s="45">
        <f t="shared" si="0"/>
        <v>60.421892816419607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877</v>
      </c>
      <c r="E129" s="60">
        <f t="shared" si="24"/>
        <v>529.9</v>
      </c>
      <c r="F129" s="45">
        <f t="shared" si="0"/>
        <v>60.421892816419607</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877</v>
      </c>
      <c r="E131" s="194">
        <v>529.9</v>
      </c>
      <c r="F131" s="45">
        <f t="shared" si="0"/>
        <v>60.421892816419607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412259.94</v>
      </c>
      <c r="E134" s="60">
        <f t="shared" si="25"/>
        <v>244853.24000000002</v>
      </c>
      <c r="F134" s="45">
        <f t="shared" ref="F134:F229" si="26">IF(D134&lt;&gt;0,IF(E134/D134&gt;=100,"&gt;&gt;100",E134/D134*100),"-")</f>
        <v>59.392925735156318</v>
      </c>
    </row>
    <row r="135" spans="1:6" ht="24" x14ac:dyDescent="0.2">
      <c r="A135" s="63">
        <v>671</v>
      </c>
      <c r="B135" s="182" t="s">
        <v>273</v>
      </c>
      <c r="C135" s="247" t="s">
        <v>274</v>
      </c>
      <c r="D135" s="60">
        <f t="shared" ref="D135:E135" si="27">SUM(D136:D138)</f>
        <v>412259.94</v>
      </c>
      <c r="E135" s="60">
        <f t="shared" si="27"/>
        <v>244853.24000000002</v>
      </c>
      <c r="F135" s="45">
        <f t="shared" si="26"/>
        <v>59.392925735156318</v>
      </c>
    </row>
    <row r="136" spans="1:6" ht="12.75" customHeight="1" x14ac:dyDescent="0.2">
      <c r="A136" s="63">
        <v>6711</v>
      </c>
      <c r="B136" s="65" t="s">
        <v>275</v>
      </c>
      <c r="C136" s="247" t="s">
        <v>276</v>
      </c>
      <c r="D136" s="194">
        <v>183346.56</v>
      </c>
      <c r="E136" s="194">
        <v>227651.89</v>
      </c>
      <c r="F136" s="45">
        <f t="shared" si="26"/>
        <v>124.16480025586519</v>
      </c>
    </row>
    <row r="137" spans="1:6" ht="24" x14ac:dyDescent="0.2">
      <c r="A137" s="63">
        <v>6712</v>
      </c>
      <c r="B137" s="182" t="s">
        <v>277</v>
      </c>
      <c r="C137" s="247" t="s">
        <v>278</v>
      </c>
      <c r="D137" s="194">
        <v>228913.38</v>
      </c>
      <c r="E137" s="194">
        <v>17201.349999999999</v>
      </c>
      <c r="F137" s="45">
        <f t="shared" si="26"/>
        <v>7.5143488772914875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198408.58000000002</v>
      </c>
      <c r="E152" s="60">
        <f>E153+E164+E202+E221+E230+E262+E273</f>
        <v>236762.62</v>
      </c>
      <c r="F152" s="45">
        <f t="shared" si="26"/>
        <v>119.33083740632586</v>
      </c>
    </row>
    <row r="153" spans="1:6" ht="12.75" customHeight="1" x14ac:dyDescent="0.2">
      <c r="A153" s="63">
        <v>31</v>
      </c>
      <c r="B153" s="64" t="s">
        <v>308</v>
      </c>
      <c r="C153" s="247" t="s">
        <v>309</v>
      </c>
      <c r="D153" s="60">
        <f t="shared" ref="D153:E153" si="30">D154+D159+D160</f>
        <v>142425.60000000001</v>
      </c>
      <c r="E153" s="60">
        <f t="shared" si="30"/>
        <v>182091.81</v>
      </c>
      <c r="F153" s="45">
        <f t="shared" si="26"/>
        <v>127.85047772310595</v>
      </c>
    </row>
    <row r="154" spans="1:6" ht="12.75" customHeight="1" x14ac:dyDescent="0.2">
      <c r="A154" s="63">
        <v>311</v>
      </c>
      <c r="B154" s="64" t="s">
        <v>310</v>
      </c>
      <c r="C154" s="247" t="s">
        <v>311</v>
      </c>
      <c r="D154" s="60">
        <f t="shared" ref="D154:E154" si="31">SUM(D155:D158)</f>
        <v>113279.49</v>
      </c>
      <c r="E154" s="60">
        <f t="shared" si="31"/>
        <v>146218.26</v>
      </c>
      <c r="F154" s="45">
        <f t="shared" si="26"/>
        <v>129.07743493548566</v>
      </c>
    </row>
    <row r="155" spans="1:6" ht="12.75" customHeight="1" x14ac:dyDescent="0.2">
      <c r="A155" s="63">
        <v>3111</v>
      </c>
      <c r="B155" s="64" t="s">
        <v>312</v>
      </c>
      <c r="C155" s="247" t="s">
        <v>313</v>
      </c>
      <c r="D155" s="194">
        <v>113279.49</v>
      </c>
      <c r="E155" s="194">
        <v>146218.26</v>
      </c>
      <c r="F155" s="45">
        <f t="shared" si="26"/>
        <v>129.07743493548566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10455.26</v>
      </c>
      <c r="E159" s="194">
        <v>11747.87</v>
      </c>
      <c r="F159" s="45">
        <f t="shared" si="26"/>
        <v>112.36325065086857</v>
      </c>
    </row>
    <row r="160" spans="1:6" ht="12.75" customHeight="1" x14ac:dyDescent="0.2">
      <c r="A160" s="63">
        <v>313</v>
      </c>
      <c r="B160" s="65" t="s">
        <v>322</v>
      </c>
      <c r="C160" s="247" t="s">
        <v>323</v>
      </c>
      <c r="D160" s="60">
        <f t="shared" ref="D160:E160" si="32">SUM(D161:D163)</f>
        <v>18690.849999999999</v>
      </c>
      <c r="E160" s="60">
        <f t="shared" si="32"/>
        <v>24125.68</v>
      </c>
      <c r="F160" s="45">
        <f t="shared" si="26"/>
        <v>129.07748978778389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18690.849999999999</v>
      </c>
      <c r="E162" s="194">
        <v>24125.68</v>
      </c>
      <c r="F162" s="45">
        <f t="shared" si="26"/>
        <v>129.07748978778389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55982.979999999996</v>
      </c>
      <c r="E164" s="60">
        <f>E165+E170+E178+E188+E189+E194</f>
        <v>54670.81</v>
      </c>
      <c r="F164" s="45">
        <f t="shared" si="26"/>
        <v>97.656126915716172</v>
      </c>
    </row>
    <row r="165" spans="1:6" ht="12.75" customHeight="1" x14ac:dyDescent="0.2">
      <c r="A165" s="63">
        <v>321</v>
      </c>
      <c r="B165" s="64" t="s">
        <v>332</v>
      </c>
      <c r="C165" s="247" t="s">
        <v>333</v>
      </c>
      <c r="D165" s="60">
        <f t="shared" ref="D165:E165" si="33">SUM(D166:D169)</f>
        <v>10537.07</v>
      </c>
      <c r="E165" s="60">
        <f t="shared" si="33"/>
        <v>7940.96</v>
      </c>
      <c r="F165" s="45">
        <f t="shared" si="26"/>
        <v>75.362126283682272</v>
      </c>
    </row>
    <row r="166" spans="1:6" ht="12.75" customHeight="1" x14ac:dyDescent="0.2">
      <c r="A166" s="63">
        <v>3211</v>
      </c>
      <c r="B166" s="64" t="s">
        <v>334</v>
      </c>
      <c r="C166" s="247" t="s">
        <v>335</v>
      </c>
      <c r="D166" s="194">
        <v>3650.3</v>
      </c>
      <c r="E166" s="194">
        <v>1890.78</v>
      </c>
      <c r="F166" s="45">
        <f t="shared" si="26"/>
        <v>51.797934416349335</v>
      </c>
    </row>
    <row r="167" spans="1:6" ht="12.75" customHeight="1" x14ac:dyDescent="0.2">
      <c r="A167" s="63">
        <v>3212</v>
      </c>
      <c r="B167" s="64" t="s">
        <v>336</v>
      </c>
      <c r="C167" s="247" t="s">
        <v>337</v>
      </c>
      <c r="D167" s="194">
        <v>6391.77</v>
      </c>
      <c r="E167" s="194">
        <v>5355.18</v>
      </c>
      <c r="F167" s="45">
        <f t="shared" si="26"/>
        <v>83.78242646403109</v>
      </c>
    </row>
    <row r="168" spans="1:6" ht="12.75" customHeight="1" x14ac:dyDescent="0.2">
      <c r="A168" s="63">
        <v>3213</v>
      </c>
      <c r="B168" s="64" t="s">
        <v>338</v>
      </c>
      <c r="C168" s="247" t="s">
        <v>339</v>
      </c>
      <c r="D168" s="194">
        <v>495</v>
      </c>
      <c r="E168" s="194">
        <v>695</v>
      </c>
      <c r="F168" s="45">
        <f t="shared" si="26"/>
        <v>140.40404040404039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7263.98</v>
      </c>
      <c r="E170" s="60">
        <f t="shared" si="34"/>
        <v>9226.3300000000017</v>
      </c>
      <c r="F170" s="45">
        <f t="shared" si="26"/>
        <v>127.01480455617997</v>
      </c>
    </row>
    <row r="171" spans="1:6" ht="12.75" customHeight="1" x14ac:dyDescent="0.2">
      <c r="A171" s="63">
        <v>3221</v>
      </c>
      <c r="B171" s="64" t="s">
        <v>344</v>
      </c>
      <c r="C171" s="247" t="s">
        <v>345</v>
      </c>
      <c r="D171" s="194">
        <v>3550.38</v>
      </c>
      <c r="E171" s="194">
        <v>4434.88</v>
      </c>
      <c r="F171" s="45">
        <f t="shared" si="26"/>
        <v>124.91282623268496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3306.91</v>
      </c>
      <c r="E173" s="194">
        <v>4322.43</v>
      </c>
      <c r="F173" s="45">
        <f t="shared" si="26"/>
        <v>130.70903048465186</v>
      </c>
    </row>
    <row r="174" spans="1:6" ht="12.75" customHeight="1" x14ac:dyDescent="0.2">
      <c r="A174" s="63">
        <v>3224</v>
      </c>
      <c r="B174" s="65" t="s">
        <v>350</v>
      </c>
      <c r="C174" s="247" t="s">
        <v>351</v>
      </c>
      <c r="D174" s="194">
        <v>387.9</v>
      </c>
      <c r="E174" s="194">
        <v>371.23</v>
      </c>
      <c r="F174" s="45">
        <f t="shared" si="26"/>
        <v>95.702500644496013</v>
      </c>
    </row>
    <row r="175" spans="1:6" ht="12.75" customHeight="1" x14ac:dyDescent="0.2">
      <c r="A175" s="63">
        <v>3225</v>
      </c>
      <c r="B175" s="65" t="s">
        <v>352</v>
      </c>
      <c r="C175" s="247" t="s">
        <v>353</v>
      </c>
      <c r="D175" s="194">
        <v>18.79</v>
      </c>
      <c r="E175" s="194">
        <v>97.79</v>
      </c>
      <c r="F175" s="45">
        <f t="shared" si="26"/>
        <v>520.43640234167117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33173.120000000003</v>
      </c>
      <c r="E178" s="60">
        <f t="shared" si="35"/>
        <v>32789.74</v>
      </c>
      <c r="F178" s="45">
        <f t="shared" si="26"/>
        <v>98.844305268844153</v>
      </c>
    </row>
    <row r="179" spans="1:6" ht="12.75" customHeight="1" x14ac:dyDescent="0.2">
      <c r="A179" s="63">
        <v>3231</v>
      </c>
      <c r="B179" s="65" t="s">
        <v>360</v>
      </c>
      <c r="C179" s="247" t="s">
        <v>361</v>
      </c>
      <c r="D179" s="194">
        <v>1771.68</v>
      </c>
      <c r="E179" s="194">
        <v>1729.5</v>
      </c>
      <c r="F179" s="45">
        <f t="shared" si="26"/>
        <v>97.619208886480621</v>
      </c>
    </row>
    <row r="180" spans="1:6" ht="12.75" customHeight="1" x14ac:dyDescent="0.2">
      <c r="A180" s="63">
        <v>3232</v>
      </c>
      <c r="B180" s="65" t="s">
        <v>362</v>
      </c>
      <c r="C180" s="247" t="s">
        <v>363</v>
      </c>
      <c r="D180" s="194">
        <v>4503.8100000000004</v>
      </c>
      <c r="E180" s="194">
        <v>2979.72</v>
      </c>
      <c r="F180" s="45">
        <f t="shared" si="26"/>
        <v>66.159984546417363</v>
      </c>
    </row>
    <row r="181" spans="1:6" ht="12.75" customHeight="1" x14ac:dyDescent="0.2">
      <c r="A181" s="63">
        <v>3233</v>
      </c>
      <c r="B181" s="65" t="s">
        <v>364</v>
      </c>
      <c r="C181" s="247" t="s">
        <v>365</v>
      </c>
      <c r="D181" s="194">
        <v>992.35</v>
      </c>
      <c r="E181" s="194">
        <v>1227.2</v>
      </c>
      <c r="F181" s="45">
        <f t="shared" si="26"/>
        <v>123.66604524613291</v>
      </c>
    </row>
    <row r="182" spans="1:6" ht="12.75" customHeight="1" x14ac:dyDescent="0.2">
      <c r="A182" s="63">
        <v>3234</v>
      </c>
      <c r="B182" s="65" t="s">
        <v>366</v>
      </c>
      <c r="C182" s="247" t="s">
        <v>367</v>
      </c>
      <c r="D182" s="194">
        <v>522.14</v>
      </c>
      <c r="E182" s="194">
        <v>1614.68</v>
      </c>
      <c r="F182" s="45">
        <f t="shared" si="26"/>
        <v>309.24273183437396</v>
      </c>
    </row>
    <row r="183" spans="1:6" ht="12.75" customHeight="1" x14ac:dyDescent="0.2">
      <c r="A183" s="63">
        <v>3235</v>
      </c>
      <c r="B183" s="64" t="s">
        <v>368</v>
      </c>
      <c r="C183" s="247" t="s">
        <v>369</v>
      </c>
      <c r="D183" s="194">
        <v>2233.4299999999998</v>
      </c>
      <c r="E183" s="194">
        <v>10037.299999999999</v>
      </c>
      <c r="F183" s="45">
        <f t="shared" si="26"/>
        <v>449.41189112710049</v>
      </c>
    </row>
    <row r="184" spans="1:6" ht="12.75" customHeight="1" x14ac:dyDescent="0.2">
      <c r="A184" s="63">
        <v>3236</v>
      </c>
      <c r="B184" s="64" t="s">
        <v>370</v>
      </c>
      <c r="C184" s="247" t="s">
        <v>371</v>
      </c>
      <c r="D184" s="194">
        <v>0</v>
      </c>
      <c r="E184" s="194">
        <v>1380</v>
      </c>
      <c r="F184" s="45" t="str">
        <f t="shared" si="26"/>
        <v>-</v>
      </c>
    </row>
    <row r="185" spans="1:6" ht="12.75" customHeight="1" x14ac:dyDescent="0.2">
      <c r="A185" s="63">
        <v>3237</v>
      </c>
      <c r="B185" s="64" t="s">
        <v>372</v>
      </c>
      <c r="C185" s="247" t="s">
        <v>373</v>
      </c>
      <c r="D185" s="194">
        <v>14222.92</v>
      </c>
      <c r="E185" s="194">
        <v>6118.26</v>
      </c>
      <c r="F185" s="45">
        <f t="shared" si="26"/>
        <v>43.016905108093134</v>
      </c>
    </row>
    <row r="186" spans="1:6" ht="12.75" customHeight="1" x14ac:dyDescent="0.2">
      <c r="A186" s="63">
        <v>3238</v>
      </c>
      <c r="B186" s="64" t="s">
        <v>374</v>
      </c>
      <c r="C186" s="247" t="s">
        <v>375</v>
      </c>
      <c r="D186" s="194">
        <v>8789.2999999999993</v>
      </c>
      <c r="E186" s="194">
        <v>7592.52</v>
      </c>
      <c r="F186" s="45">
        <f t="shared" si="26"/>
        <v>86.383671054577732</v>
      </c>
    </row>
    <row r="187" spans="1:6" ht="12.75" customHeight="1" x14ac:dyDescent="0.2">
      <c r="A187" s="63">
        <v>3239</v>
      </c>
      <c r="B187" s="64" t="s">
        <v>376</v>
      </c>
      <c r="C187" s="247" t="s">
        <v>377</v>
      </c>
      <c r="D187" s="194">
        <v>137.49</v>
      </c>
      <c r="E187" s="194">
        <v>110.56</v>
      </c>
      <c r="F187" s="45">
        <f t="shared" si="26"/>
        <v>80.413120954251212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5008.8099999999995</v>
      </c>
      <c r="E194" s="60">
        <f t="shared" si="36"/>
        <v>4713.78</v>
      </c>
      <c r="F194" s="45">
        <f t="shared" si="26"/>
        <v>94.109778570159392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1679.86</v>
      </c>
      <c r="E196" s="194">
        <v>2139.4</v>
      </c>
      <c r="F196" s="45">
        <f t="shared" si="26"/>
        <v>127.35585108282834</v>
      </c>
    </row>
    <row r="197" spans="1:6" ht="12.75" customHeight="1" x14ac:dyDescent="0.2">
      <c r="A197" s="63">
        <v>3293</v>
      </c>
      <c r="B197" s="64" t="s">
        <v>396</v>
      </c>
      <c r="C197" s="247" t="s">
        <v>397</v>
      </c>
      <c r="D197" s="194">
        <v>1759.38</v>
      </c>
      <c r="E197" s="194">
        <v>943.52</v>
      </c>
      <c r="F197" s="45">
        <f t="shared" si="26"/>
        <v>53.62798258477418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33.18</v>
      </c>
      <c r="E199" s="194">
        <v>0</v>
      </c>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1536.39</v>
      </c>
      <c r="E201" s="194">
        <v>1630.86</v>
      </c>
      <c r="F201" s="45">
        <f t="shared" si="26"/>
        <v>106.14882939878545</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198408.58000000002</v>
      </c>
      <c r="E299" s="60">
        <f>E152-E297+E298</f>
        <v>236762.62</v>
      </c>
      <c r="F299" s="45">
        <f t="shared" si="68"/>
        <v>119.33083740632586</v>
      </c>
    </row>
    <row r="300" spans="1:6" ht="12.75" customHeight="1" x14ac:dyDescent="0.2">
      <c r="A300" s="63" t="s">
        <v>582</v>
      </c>
      <c r="B300" s="64" t="s">
        <v>593</v>
      </c>
      <c r="C300" s="247" t="s">
        <v>594</v>
      </c>
      <c r="D300" s="60">
        <f>IF(D6&gt;=D299,D6-D299,0)</f>
        <v>503928.35999999993</v>
      </c>
      <c r="E300" s="60">
        <f>IF(E6&gt;=E299,E6-E299,0)</f>
        <v>147890.59000000003</v>
      </c>
      <c r="F300" s="45">
        <f t="shared" si="68"/>
        <v>29.347542575297815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10302.52</v>
      </c>
      <c r="E303" s="194">
        <v>16186.54</v>
      </c>
      <c r="F303" s="45">
        <f t="shared" si="68"/>
        <v>157.11243462764452</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508817.78</v>
      </c>
      <c r="E360" s="60">
        <f t="shared" si="86"/>
        <v>231188.13</v>
      </c>
      <c r="F360" s="45">
        <f t="shared" si="72"/>
        <v>45.436330860922354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36999.15</v>
      </c>
      <c r="E373" s="60">
        <f t="shared" si="90"/>
        <v>46212.06</v>
      </c>
      <c r="F373" s="45">
        <f t="shared" si="72"/>
        <v>124.90032879133707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2000.15</v>
      </c>
      <c r="E379" s="60">
        <f t="shared" si="92"/>
        <v>1438.36</v>
      </c>
      <c r="F379" s="45">
        <f t="shared" si="72"/>
        <v>71.9126065545084</v>
      </c>
    </row>
    <row r="380" spans="1:6" ht="12.75" customHeight="1" x14ac:dyDescent="0.2">
      <c r="A380" s="63">
        <v>4221</v>
      </c>
      <c r="B380" s="64" t="s">
        <v>648</v>
      </c>
      <c r="C380" s="247" t="s">
        <v>740</v>
      </c>
      <c r="D380" s="194">
        <v>1856.15</v>
      </c>
      <c r="E380" s="194">
        <v>1438.36</v>
      </c>
      <c r="F380" s="45">
        <f t="shared" si="72"/>
        <v>77.491582038089589</v>
      </c>
    </row>
    <row r="381" spans="1:6" ht="12.75" customHeight="1" x14ac:dyDescent="0.2">
      <c r="A381" s="63">
        <v>4222</v>
      </c>
      <c r="B381" s="64" t="s">
        <v>741</v>
      </c>
      <c r="C381" s="247" t="s">
        <v>742</v>
      </c>
      <c r="D381" s="194">
        <v>144</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34999</v>
      </c>
      <c r="E393" s="60">
        <f t="shared" si="94"/>
        <v>36523.699999999997</v>
      </c>
      <c r="F393" s="45">
        <f t="shared" si="72"/>
        <v>104.35641018314807</v>
      </c>
    </row>
    <row r="394" spans="1:6" ht="12.75" customHeight="1" x14ac:dyDescent="0.2">
      <c r="A394" s="63">
        <v>4241</v>
      </c>
      <c r="B394" s="64" t="s">
        <v>757</v>
      </c>
      <c r="C394" s="247" t="s">
        <v>758</v>
      </c>
      <c r="D394" s="194">
        <v>34999</v>
      </c>
      <c r="E394" s="194">
        <v>36523.699999999997</v>
      </c>
      <c r="F394" s="45">
        <f t="shared" si="72"/>
        <v>104.35641018314807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8250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8250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471818.63</v>
      </c>
      <c r="E412" s="60">
        <f t="shared" si="100"/>
        <v>184976.07</v>
      </c>
      <c r="F412" s="45">
        <f t="shared" si="72"/>
        <v>39.204910157956249</v>
      </c>
    </row>
    <row r="413" spans="1:6" ht="12.75" customHeight="1" x14ac:dyDescent="0.2">
      <c r="A413" s="63">
        <v>451</v>
      </c>
      <c r="B413" s="64" t="s">
        <v>785</v>
      </c>
      <c r="C413" s="247" t="s">
        <v>786</v>
      </c>
      <c r="D413" s="194">
        <v>471818.63</v>
      </c>
      <c r="E413" s="194">
        <v>184976.07</v>
      </c>
      <c r="F413" s="45">
        <f t="shared" si="72"/>
        <v>39.204910157956249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508817.78</v>
      </c>
      <c r="E418" s="60">
        <f t="shared" si="102"/>
        <v>231188.13</v>
      </c>
      <c r="F418" s="45">
        <f t="shared" si="72"/>
        <v>45.436330860922354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994.6</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702336.94</v>
      </c>
      <c r="E422" s="60">
        <f>E6+E308</f>
        <v>384653.21</v>
      </c>
      <c r="F422" s="45">
        <f t="shared" si="72"/>
        <v>54.76761766225767</v>
      </c>
    </row>
    <row r="423" spans="1:6" ht="12.75" customHeight="1" x14ac:dyDescent="0.2">
      <c r="A423" s="63" t="s">
        <v>582</v>
      </c>
      <c r="B423" s="64" t="s">
        <v>805</v>
      </c>
      <c r="C423" s="247" t="s">
        <v>806</v>
      </c>
      <c r="D423" s="60">
        <f t="shared" ref="D423:E423" si="103">D299+D360</f>
        <v>707226.3600000001</v>
      </c>
      <c r="E423" s="60">
        <f t="shared" si="103"/>
        <v>467950.75</v>
      </c>
      <c r="F423" s="45">
        <f t="shared" si="72"/>
        <v>66.167040210435587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4889.4200000001583</v>
      </c>
      <c r="E425" s="60">
        <f t="shared" si="105"/>
        <v>83297.539999999979</v>
      </c>
      <c r="F425" s="45">
        <f t="shared" si="72"/>
        <v>1703.6282422045413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11297.12</v>
      </c>
      <c r="E427" s="60">
        <f t="shared" si="107"/>
        <v>16186.54</v>
      </c>
      <c r="F427" s="45">
        <f t="shared" si="72"/>
        <v>143.28023425439403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702336.94</v>
      </c>
      <c r="E643" s="60">
        <f>E422+E430</f>
        <v>384653.21</v>
      </c>
      <c r="F643" s="45">
        <f t="shared" si="109"/>
        <v>54.76761766225767</v>
      </c>
    </row>
    <row r="644" spans="1:6" ht="12.75" customHeight="1" x14ac:dyDescent="0.2">
      <c r="A644" s="63" t="s">
        <v>582</v>
      </c>
      <c r="B644" s="64" t="s">
        <v>1238</v>
      </c>
      <c r="C644" s="247" t="s">
        <v>1239</v>
      </c>
      <c r="D644" s="60">
        <f>D423+D535</f>
        <v>707226.3600000001</v>
      </c>
      <c r="E644" s="60">
        <f>E423+E535</f>
        <v>467950.75</v>
      </c>
      <c r="F644" s="45">
        <f t="shared" si="109"/>
        <v>66.167040210435587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4889.4200000001583</v>
      </c>
      <c r="E646" s="60">
        <f t="shared" si="164"/>
        <v>83297.539999999979</v>
      </c>
      <c r="F646" s="45">
        <f t="shared" si="109"/>
        <v>1703.6282422045413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11297.12</v>
      </c>
      <c r="E648" s="60">
        <f>IF(E427-E426+E642-E641&gt;=0,E427-E426+E642-E641,0)</f>
        <v>16186.54</v>
      </c>
      <c r="F648" s="45">
        <f t="shared" si="109"/>
        <v>143.28023425439403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16186.540000000159</v>
      </c>
      <c r="E650" s="60">
        <f t="shared" si="166"/>
        <v>99484.079999999987</v>
      </c>
      <c r="F650" s="45">
        <f t="shared" si="109"/>
        <v>614.60991663443212</v>
      </c>
    </row>
    <row r="651" spans="1:6" ht="24" x14ac:dyDescent="0.2">
      <c r="A651" s="249" t="s">
        <v>1252</v>
      </c>
      <c r="B651" s="184" t="s">
        <v>1253</v>
      </c>
      <c r="C651" s="250" t="s">
        <v>1252</v>
      </c>
      <c r="D651" s="196">
        <v>0</v>
      </c>
      <c r="E651" s="196">
        <v>30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v>
      </c>
      <c r="E658" s="253">
        <v>8</v>
      </c>
      <c r="F658" s="45">
        <f t="shared" si="167"/>
        <v>114.28571428571428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v>
      </c>
      <c r="E660" s="253">
        <v>6</v>
      </c>
      <c r="F660" s="45">
        <f t="shared" si="167"/>
        <v>85.714285714285708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600</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273600</v>
      </c>
      <c r="E685" s="194">
        <v>125000</v>
      </c>
      <c r="F685" s="45">
        <f t="shared" si="167"/>
        <v>45.687134502923975</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15000</v>
      </c>
      <c r="E724" s="192">
        <v>14270.07</v>
      </c>
      <c r="F724" s="71">
        <f t="shared" si="167"/>
        <v>95.133800000000008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6391.77</v>
      </c>
      <c r="E734" s="192">
        <v>5355.18</v>
      </c>
      <c r="F734" s="71">
        <f t="shared" si="167"/>
        <v>83.78242646403109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1380</v>
      </c>
      <c r="F736" s="45" t="str">
        <f t="shared" si="167"/>
        <v>-</v>
      </c>
    </row>
    <row r="737" spans="1:6" ht="12.75" customHeight="1" x14ac:dyDescent="0.2">
      <c r="A737" s="63" t="s">
        <v>1404</v>
      </c>
      <c r="B737" s="64" t="s">
        <v>1405</v>
      </c>
      <c r="C737" s="247" t="s">
        <v>1404</v>
      </c>
      <c r="D737" s="194">
        <v>3115.52</v>
      </c>
      <c r="E737" s="194">
        <v>1950.76</v>
      </c>
      <c r="F737" s="45">
        <f t="shared" si="167"/>
        <v>62.614266639276906</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671.92</v>
      </c>
      <c r="E742" s="192">
        <v>698.69</v>
      </c>
      <c r="F742" s="71">
        <f t="shared" si="169"/>
        <v>103.98410525062509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D303" sqref="D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913798.09000000008</v>
      </c>
      <c r="E6" s="180">
        <f t="shared" si="0"/>
        <v>1117334.76</v>
      </c>
      <c r="F6" s="181">
        <f t="shared" ref="F6:F298" si="1">IF(D6&gt;0,IF(E6/D6&gt;=100,"&gt;&gt;100",E6/D6*100),"-")</f>
        <v>122.27370271697546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907784.44000000006</v>
      </c>
      <c r="E7" s="79">
        <f t="shared" si="2"/>
        <v>1091602.95</v>
      </c>
      <c r="F7" s="71">
        <f t="shared" si="1"/>
        <v>120.24913645798996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435965.81000000006</v>
      </c>
      <c r="E12" s="79">
        <f t="shared" si="3"/>
        <v>435030.13000000006</v>
      </c>
      <c r="F12" s="71">
        <f t="shared" si="1"/>
        <v>99.785377665280677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428468.29000000004</v>
      </c>
      <c r="E13" s="79">
        <f t="shared" si="4"/>
        <v>421306.83000000007</v>
      </c>
      <c r="F13" s="71">
        <f t="shared" si="1"/>
        <v>98.328590430811118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525264.30000000005</v>
      </c>
      <c r="E15" s="192">
        <v>525264.30000000005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96796.01</v>
      </c>
      <c r="E18" s="192">
        <v>103957.47</v>
      </c>
      <c r="F18" s="71">
        <f t="shared" si="1"/>
        <v>107.39850743847809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3890.25</v>
      </c>
      <c r="E19" s="79">
        <f t="shared" si="5"/>
        <v>3162.859999999986</v>
      </c>
      <c r="F19" s="71">
        <f t="shared" si="1"/>
        <v>81.302229933808519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33133.199999999997</v>
      </c>
      <c r="E20" s="192">
        <v>34571.56</v>
      </c>
      <c r="F20" s="71">
        <f t="shared" si="1"/>
        <v>104.34114422995665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1244.67</v>
      </c>
      <c r="E21" s="192">
        <v>1244.67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3588.49</v>
      </c>
      <c r="E22" s="192">
        <v>3588.49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32012.11</v>
      </c>
      <c r="E26" s="192">
        <v>31998.27</v>
      </c>
      <c r="F26" s="71">
        <f t="shared" si="1"/>
        <v>99.95676636123018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66088.22</v>
      </c>
      <c r="E28" s="192">
        <v>68240.13</v>
      </c>
      <c r="F28" s="71">
        <f t="shared" si="1"/>
        <v>103.2561173534406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877</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867874.45</v>
      </c>
      <c r="E36" s="192">
        <v>897881.47</v>
      </c>
      <c r="F36" s="71">
        <f t="shared" si="1"/>
        <v>103.45753006094371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866997.45</v>
      </c>
      <c r="E40" s="192">
        <v>897881.47</v>
      </c>
      <c r="F40" s="71">
        <f t="shared" si="1"/>
        <v>103.56218118057903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2730.2699999999995</v>
      </c>
      <c r="E45" s="79">
        <f t="shared" si="9"/>
        <v>10560.439999999999</v>
      </c>
      <c r="F45" s="71">
        <f t="shared" si="1"/>
        <v>386.79104996941697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8396.7099999999991</v>
      </c>
      <c r="E49" s="192">
        <v>16646.71</v>
      </c>
      <c r="F49" s="71">
        <f t="shared" si="1"/>
        <v>198.25276804843804</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5666.44</v>
      </c>
      <c r="E50" s="192">
        <v>6086.27</v>
      </c>
      <c r="F50" s="71">
        <f t="shared" si="1"/>
        <v>107.4090610683251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16494.13</v>
      </c>
      <c r="E54" s="192">
        <v>16431.97</v>
      </c>
      <c r="F54" s="71">
        <f t="shared" si="1"/>
        <v>99.623138655994595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16494.13</v>
      </c>
      <c r="E55" s="192">
        <v>16431.97</v>
      </c>
      <c r="F55" s="71">
        <f t="shared" si="1"/>
        <v>99.623138655994595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471818.63</v>
      </c>
      <c r="E56" s="79">
        <f t="shared" si="11"/>
        <v>656572.81999999995</v>
      </c>
      <c r="F56" s="71">
        <f t="shared" si="1"/>
        <v>139.15788361303154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471818.63</v>
      </c>
      <c r="E57" s="192">
        <v>656572.81999999995</v>
      </c>
      <c r="F57" s="71">
        <f t="shared" si="1"/>
        <v>139.15788361303154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6013.65</v>
      </c>
      <c r="E69" s="79">
        <f>E70+E82+E88+E119+E135+E147+E165+E171</f>
        <v>25731.809999999998</v>
      </c>
      <c r="F69" s="71">
        <f t="shared" si="1"/>
        <v>427.89005013594073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0.01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0.01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6013.65</v>
      </c>
      <c r="E147" s="79">
        <f t="shared" si="24"/>
        <v>25701.8</v>
      </c>
      <c r="F147" s="71">
        <f t="shared" si="1"/>
        <v>427.39101876564149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6013.65</v>
      </c>
      <c r="E162" s="192">
        <v>25701.8</v>
      </c>
      <c r="F162" s="71">
        <f t="shared" si="1"/>
        <v>427.39101876564149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30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30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913798.08999999985</v>
      </c>
      <c r="E176" s="79">
        <f>E177+E251</f>
        <v>1117334.76</v>
      </c>
      <c r="F176" s="71">
        <f t="shared" si="1"/>
        <v>122.27370271697549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22200.190000000002</v>
      </c>
      <c r="E177" s="79">
        <f>E178+E197+E203+E219+E247+E248</f>
        <v>125215.89</v>
      </c>
      <c r="F177" s="71">
        <f t="shared" si="1"/>
        <v>564.0307132506523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18885.79</v>
      </c>
      <c r="E178" s="79">
        <f>SUM(E179:E181)+E185+E186+SUM(E194:E196)</f>
        <v>18144.150000000001</v>
      </c>
      <c r="F178" s="71">
        <f t="shared" si="1"/>
        <v>96.073026333555546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11355.68</v>
      </c>
      <c r="E179" s="192">
        <v>14716.54</v>
      </c>
      <c r="F179" s="71">
        <f t="shared" si="1"/>
        <v>129.59629013850338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7530.11</v>
      </c>
      <c r="E180" s="192">
        <v>3427.61</v>
      </c>
      <c r="F180" s="71">
        <f t="shared" si="1"/>
        <v>45.518724162064039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3314.4</v>
      </c>
      <c r="E197" s="79">
        <f>SUM(E198:E202)</f>
        <v>81876.570000000007</v>
      </c>
      <c r="F197" s="71">
        <f t="shared" si="1"/>
        <v>2470.3285662563358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3314.4</v>
      </c>
      <c r="E199" s="192">
        <v>8250</v>
      </c>
      <c r="F199" s="71">
        <f t="shared" ref="F199:F202" si="30">IF(D199&gt;0,IF(E199/D199&gt;=100,"&gt;&gt;100",E199/D199*100),"-")</f>
        <v>248.91383055756697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73626.570000000007</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25195.17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891597.89999999991</v>
      </c>
      <c r="E251" s="79">
        <f>+E252+E255-E264+E274+E291</f>
        <v>992118.87</v>
      </c>
      <c r="F251" s="71">
        <f t="shared" si="1"/>
        <v>111.27424930004884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907784.44</v>
      </c>
      <c r="E252" s="79">
        <f>E253-E254</f>
        <v>1091602.95</v>
      </c>
      <c r="F252" s="71">
        <f t="shared" si="1"/>
        <v>120.24913645798996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907784.44</v>
      </c>
      <c r="E253" s="192">
        <v>1091602.95</v>
      </c>
      <c r="F253" s="71">
        <f t="shared" si="1"/>
        <v>120.24913645798996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-16186.54</v>
      </c>
      <c r="E255" s="79">
        <f>E256-E260</f>
        <v>-99484.08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16186.54</v>
      </c>
      <c r="E260" s="79">
        <f>SUM(E261:E263)</f>
        <v>99484.08</v>
      </c>
      <c r="F260" s="71">
        <f t="shared" si="1"/>
        <v>614.60991663443826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8769.94</v>
      </c>
      <c r="E261" s="192">
        <v>11027.2</v>
      </c>
      <c r="F261" s="71">
        <f t="shared" si="1"/>
        <v>125.73860254460121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7416.6</v>
      </c>
      <c r="E262" s="192">
        <v>88456.88</v>
      </c>
      <c r="F262" s="71">
        <f t="shared" si="1"/>
        <v>1192.6877544966696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2668.46</v>
      </c>
      <c r="E297" s="79">
        <f t="shared" si="42"/>
        <v>44915.199999999997</v>
      </c>
      <c r="F297" s="71">
        <f t="shared" si="1"/>
        <v>1683.1880560323182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2668.46</v>
      </c>
      <c r="E298" s="193">
        <v>44915.199999999997</v>
      </c>
      <c r="F298" s="75">
        <f t="shared" si="1"/>
        <v>1683.1880560323182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6013.65</v>
      </c>
      <c r="E303" s="192">
        <v>25701.8</v>
      </c>
      <c r="F303" s="71">
        <f t="shared" si="43"/>
        <v>427.39101876564149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6013.65</v>
      </c>
      <c r="E335" s="192">
        <v>25701.8</v>
      </c>
      <c r="F335" s="71">
        <f t="shared" si="43"/>
        <v>427.39101876564149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1100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18885.79</v>
      </c>
      <c r="E337" s="192">
        <v>17044.150000000001</v>
      </c>
      <c r="F337" s="71">
        <f t="shared" si="43"/>
        <v>90.248541363639006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3314.4</v>
      </c>
      <c r="E339" s="192">
        <v>81876.570000000007</v>
      </c>
      <c r="F339" s="71">
        <f t="shared" si="43"/>
        <v>2470.3285662563358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25195.16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2668.46</v>
      </c>
      <c r="E387" s="192">
        <v>2668.46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34121.74</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8125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B109" sqref="B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707226.36</v>
      </c>
      <c r="E107" s="60">
        <f t="shared" si="21"/>
        <v>467950.75</v>
      </c>
      <c r="F107" s="45">
        <f t="shared" si="1"/>
        <v>66.167040210435601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707226.36</v>
      </c>
      <c r="E109" s="194">
        <v>467950.75</v>
      </c>
      <c r="F109" s="45">
        <f t="shared" si="1"/>
        <v>66.167040210435601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707226.36</v>
      </c>
      <c r="E141" s="81">
        <f t="shared" si="28"/>
        <v>467950.75</v>
      </c>
      <c r="F141" s="61">
        <f t="shared" si="1"/>
        <v>66.167040210435601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47147.74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47147.74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47147.74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47147.74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C58" sqref="C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22200.19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492906.86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1958.25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235095.22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182119.23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52769.99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206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230658.23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25195.16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389891.16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1958.24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235836.86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178758.37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56872.49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152096.06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125215.89000000001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1100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1100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124115.89000000001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17044.150000000001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81876.570000000007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25195.16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41048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Kotarski Kranjčec</cp:lastModifiedBy>
  <cp:lastPrinted>2026-01-26T10:42:37Z</cp:lastPrinted>
  <dcterms:created xsi:type="dcterms:W3CDTF">2022-04-01T05:14:30Z</dcterms:created>
  <dcterms:modified xsi:type="dcterms:W3CDTF">2026-01-26T10:46:22Z</dcterms:modified>
</cp:coreProperties>
</file>